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69094AA5-11CB-4009-8D7C-317EBB4ACAD1}" xr6:coauthVersionLast="47" xr6:coauthVersionMax="47" xr10:uidLastSave="{00000000-0000-0000-0000-000000000000}"/>
  <bookViews>
    <workbookView xWindow="-120" yWindow="-120" windowWidth="20730" windowHeight="11040" firstSheet="1" activeTab="5" xr2:uid="{67D23E97-DD95-4B9C-BFA9-F8C93322FD25}"/>
  </bookViews>
  <sheets>
    <sheet name="Direct labour cost" sheetId="1" r:id="rId1"/>
    <sheet name="Raw material usage " sheetId="2" r:id="rId2"/>
    <sheet name="Factory overhead" sheetId="3" r:id="rId3"/>
    <sheet name="Assessment 3" sheetId="4" r:id="rId4"/>
    <sheet name="Assessment 4" sheetId="5" r:id="rId5"/>
    <sheet name="Assessment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D16" i="3"/>
  <c r="C16" i="3"/>
  <c r="B16" i="3"/>
  <c r="E15" i="3"/>
  <c r="E14" i="3"/>
  <c r="E13" i="3"/>
  <c r="E12" i="3"/>
  <c r="D10" i="3"/>
  <c r="D17" i="3" s="1"/>
  <c r="C10" i="3"/>
  <c r="C17" i="3" s="1"/>
  <c r="B10" i="3"/>
  <c r="B17" i="3" s="1"/>
  <c r="E9" i="3"/>
  <c r="E10" i="3" s="1"/>
  <c r="E17" i="3" s="1"/>
  <c r="E8" i="3"/>
  <c r="E7" i="3"/>
  <c r="E6" i="3"/>
  <c r="C14" i="2"/>
  <c r="B14" i="2"/>
  <c r="D12" i="2"/>
  <c r="D14" i="2" s="1"/>
  <c r="C12" i="2"/>
  <c r="B12" i="2"/>
  <c r="D10" i="2"/>
  <c r="C10" i="2"/>
  <c r="D9" i="2"/>
  <c r="C9" i="2"/>
  <c r="B9" i="2"/>
  <c r="B10" i="2" s="1"/>
  <c r="D7" i="2"/>
  <c r="C7" i="2"/>
  <c r="B7" i="2"/>
  <c r="B30" i="1"/>
  <c r="F29" i="1"/>
  <c r="I29" i="1" s="1"/>
  <c r="D29" i="1"/>
  <c r="D28" i="1"/>
  <c r="F28" i="1" s="1"/>
  <c r="H28" i="1" s="1"/>
  <c r="D27" i="1"/>
  <c r="F27" i="1" s="1"/>
  <c r="B25" i="1"/>
  <c r="F24" i="1"/>
  <c r="I24" i="1" s="1"/>
  <c r="I30" i="1" s="1"/>
  <c r="D24" i="1"/>
  <c r="D23" i="1"/>
  <c r="F23" i="1" s="1"/>
  <c r="H23" i="1" s="1"/>
  <c r="D22" i="1"/>
  <c r="F22" i="1" s="1"/>
  <c r="B16" i="1"/>
  <c r="I15" i="1"/>
  <c r="F15" i="1"/>
  <c r="D15" i="1"/>
  <c r="F14" i="1"/>
  <c r="H14" i="1" s="1"/>
  <c r="D14" i="1"/>
  <c r="D13" i="1"/>
  <c r="D16" i="1" s="1"/>
  <c r="B11" i="1"/>
  <c r="I10" i="1"/>
  <c r="I17" i="1" s="1"/>
  <c r="F10" i="1"/>
  <c r="D10" i="1"/>
  <c r="F9" i="1"/>
  <c r="H9" i="1" s="1"/>
  <c r="D9" i="1"/>
  <c r="D8" i="1"/>
  <c r="D11" i="1" s="1"/>
  <c r="D17" i="1" s="1"/>
  <c r="I33" i="1" l="1"/>
  <c r="H17" i="1"/>
  <c r="F25" i="1"/>
  <c r="F31" i="1" s="1"/>
  <c r="G22" i="1"/>
  <c r="H30" i="1"/>
  <c r="H33" i="1" s="1"/>
  <c r="F30" i="1"/>
  <c r="G27" i="1"/>
  <c r="D25" i="1"/>
  <c r="D31" i="1" s="1"/>
  <c r="D33" i="1" s="1"/>
  <c r="D30" i="1"/>
  <c r="F8" i="1"/>
  <c r="F13" i="1"/>
  <c r="G30" i="1" l="1"/>
  <c r="G13" i="1"/>
  <c r="F16" i="1"/>
  <c r="G8" i="1"/>
  <c r="F11" i="1"/>
  <c r="F17" i="1" s="1"/>
  <c r="F33" i="1" s="1"/>
  <c r="G17" i="1" l="1"/>
  <c r="G33" i="1" s="1"/>
</calcChain>
</file>

<file path=xl/sharedStrings.xml><?xml version="1.0" encoding="utf-8"?>
<sst xmlns="http://schemas.openxmlformats.org/spreadsheetml/2006/main" count="256" uniqueCount="126">
  <si>
    <t>Direct Labour Budget - Hardwood Products</t>
  </si>
  <si>
    <t>for the quarter ending 30 September 20xx</t>
  </si>
  <si>
    <t>Total Monthly Labour</t>
  </si>
  <si>
    <t>Dinner Tables</t>
  </si>
  <si>
    <t>Production (Units)</t>
  </si>
  <si>
    <t>DLH per Unit</t>
  </si>
  <si>
    <t>Total DLH</t>
  </si>
  <si>
    <t>Hourly Rate</t>
  </si>
  <si>
    <t>Total DL$</t>
  </si>
  <si>
    <t>July</t>
  </si>
  <si>
    <t>August</t>
  </si>
  <si>
    <t>September</t>
  </si>
  <si>
    <t>$</t>
  </si>
  <si>
    <t>Processing Section</t>
  </si>
  <si>
    <t>Totals</t>
  </si>
  <si>
    <t>Finishing Section</t>
  </si>
  <si>
    <t>COMBINED TOTALS</t>
  </si>
  <si>
    <t>Buffets</t>
  </si>
  <si>
    <t>GRAND TOTAL</t>
  </si>
  <si>
    <t>Raw Materials Usage Budget - Hardwood Products</t>
  </si>
  <si>
    <t>for the quarter ending 30 September xx</t>
  </si>
  <si>
    <t>Ash</t>
  </si>
  <si>
    <t>m</t>
  </si>
  <si>
    <t>Redwood</t>
  </si>
  <si>
    <t>2-Pack</t>
  </si>
  <si>
    <t>Packs</t>
  </si>
  <si>
    <t>Manufacturing Overhead Budget - Hardwood Products</t>
  </si>
  <si>
    <t>Overhead Item</t>
  </si>
  <si>
    <t>Total</t>
  </si>
  <si>
    <t>Power &amp; Light</t>
  </si>
  <si>
    <t>Repairs</t>
  </si>
  <si>
    <t>Indirect Labour</t>
  </si>
  <si>
    <t>Depn. Machinery</t>
  </si>
  <si>
    <t>TOTALS</t>
  </si>
  <si>
    <t>Depn. Equipment</t>
  </si>
  <si>
    <t>TOTAL OVERHEADS</t>
  </si>
  <si>
    <r>
      <t>Production budget For the quarter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September 20XX</t>
    </r>
  </si>
  <si>
    <t>Particulars</t>
  </si>
  <si>
    <t>Dinner</t>
  </si>
  <si>
    <t>Table</t>
  </si>
  <si>
    <t>Raw Material</t>
  </si>
  <si>
    <t>Pine-2 pack</t>
  </si>
  <si>
    <t>Direct Labour cost</t>
  </si>
  <si>
    <t>Manufacturing Overhead</t>
  </si>
  <si>
    <t>Buffet</t>
  </si>
  <si>
    <t>Cost of Goods Sold Budget for the quarter 30th September 20XX</t>
  </si>
  <si>
    <t>Dining Table ($)</t>
  </si>
  <si>
    <t>Buffet ($)</t>
  </si>
  <si>
    <t>Total ($)</t>
  </si>
  <si>
    <t>Opening inventory of finished goods</t>
  </si>
  <si>
    <t>Add:  opening raw material inventory</t>
  </si>
  <si>
    <t>+ Production cost</t>
  </si>
  <si>
    <t>Less: Closing inventory of finished goods</t>
  </si>
  <si>
    <t>– Closing raw material inventory</t>
  </si>
  <si>
    <t>Cost of good sold</t>
  </si>
  <si>
    <t>Determination of selling price</t>
  </si>
  <si>
    <t>Dining Table</t>
  </si>
  <si>
    <t>Cost of goods sold</t>
  </si>
  <si>
    <t>Sales forecast of quarter 1 in units</t>
  </si>
  <si>
    <t>Cost/unit</t>
  </si>
  <si>
    <t>Selling price/unit after 40%</t>
  </si>
  <si>
    <t xml:space="preserve">markup </t>
  </si>
  <si>
    <t>Sales budget for July to September 20XX</t>
  </si>
  <si>
    <t>Sale forecast</t>
  </si>
  <si>
    <t>Unit Selling</t>
  </si>
  <si>
    <t>Price ($)</t>
  </si>
  <si>
    <t>Budgeted Sales</t>
  </si>
  <si>
    <t>($)</t>
  </si>
  <si>
    <t>Cash Budget for July to September 20XX</t>
  </si>
  <si>
    <t>Beginning cash</t>
  </si>
  <si>
    <t>Sources of cash</t>
  </si>
  <si>
    <t>Cash Sale</t>
  </si>
  <si>
    <t>Credit Sale from</t>
  </si>
  <si>
    <t>last month</t>
  </si>
  <si>
    <t>(Discount－2%)</t>
  </si>
  <si>
    <t>Credit sale from 2 months prior</t>
  </si>
  <si>
    <t>Total cash</t>
  </si>
  <si>
    <t>Unit Selling Price ($)</t>
  </si>
  <si>
    <t>Sales forecast</t>
  </si>
  <si>
    <t xml:space="preserve">                                                        Operating Expenses Budget for Hardwood Products for the period of July-September</t>
  </si>
  <si>
    <t>Fixed costs ($)</t>
  </si>
  <si>
    <t>Selling</t>
  </si>
  <si>
    <t>Depreciation on</t>
  </si>
  <si>
    <t>sales truck</t>
  </si>
  <si>
    <t>Telephone expense of Sales</t>
  </si>
  <si>
    <t>department</t>
  </si>
  <si>
    <t>Salary expense of Sales</t>
  </si>
  <si>
    <t>Administration expense</t>
  </si>
  <si>
    <t>office equipment</t>
  </si>
  <si>
    <t>Insurance expense of office</t>
  </si>
  <si>
    <t>Salary expense of office</t>
  </si>
  <si>
    <t>Telephone expense of office</t>
  </si>
  <si>
    <t>Variable Costs</t>
  </si>
  <si>
    <t>Advertising</t>
  </si>
  <si>
    <t>Telephone</t>
  </si>
  <si>
    <t>Wages</t>
  </si>
  <si>
    <t>Administration</t>
  </si>
  <si>
    <t>Discounts</t>
  </si>
  <si>
    <t>Credit Sales from</t>
  </si>
  <si>
    <t>previous month</t>
  </si>
  <si>
    <t>2 months prior</t>
  </si>
  <si>
    <t>2% (which debtors</t>
  </si>
  <si>
    <t>pays after the month sale)</t>
  </si>
  <si>
    <t>1% of bad debts (which debtors pays after sale in the second month)</t>
  </si>
  <si>
    <t xml:space="preserve">                 Master Operating Budget-Hardwood (Financial year of July 20XX-June 20XX)</t>
  </si>
  <si>
    <t>Quarter 1</t>
  </si>
  <si>
    <t>Quarter 2</t>
  </si>
  <si>
    <t>Quarter 3</t>
  </si>
  <si>
    <t>Quarter 4</t>
  </si>
  <si>
    <t>Budgeted</t>
  </si>
  <si>
    <t>Sales</t>
  </si>
  <si>
    <t>Raw</t>
  </si>
  <si>
    <t>material costs</t>
  </si>
  <si>
    <t>Direct Labour</t>
  </si>
  <si>
    <t>costs</t>
  </si>
  <si>
    <t>Factory</t>
  </si>
  <si>
    <t>overheads</t>
  </si>
  <si>
    <t>Income Statement for Hardwood Products for the Financial Year of July 20XX-June 20XX</t>
  </si>
  <si>
    <t xml:space="preserve">Less: Cost of goods sold </t>
  </si>
  <si>
    <t>Gross</t>
  </si>
  <si>
    <t>profit</t>
  </si>
  <si>
    <t>Less: Expenses</t>
  </si>
  <si>
    <t>Fixed expenses</t>
  </si>
  <si>
    <t xml:space="preserve">Variable expense </t>
  </si>
  <si>
    <t>Expenses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</si>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</sst>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5" formatCode="_-* #,##0_-;\-* #,##0_-;_-* &quot;-&quot;??_-;_-@_-"/>
    <numFmt numFmtId="166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9"/>
      </left>
      <right style="medium">
        <color rgb="FF000009"/>
      </right>
      <top style="medium">
        <color rgb="FF000009"/>
      </top>
      <bottom style="medium">
        <color rgb="FF000009"/>
      </bottom>
      <diagonal/>
    </border>
    <border>
      <left/>
      <right style="medium">
        <color rgb="FF000009"/>
      </right>
      <top style="medium">
        <color rgb="FF000009"/>
      </top>
      <bottom style="medium">
        <color rgb="FF000009"/>
      </bottom>
      <diagonal/>
    </border>
    <border>
      <left style="medium">
        <color rgb="FF000009"/>
      </left>
      <right style="medium">
        <color rgb="FF000009"/>
      </right>
      <top/>
      <bottom/>
      <diagonal/>
    </border>
    <border>
      <left style="medium">
        <color rgb="FF000009"/>
      </left>
      <right style="medium">
        <color rgb="FF000009"/>
      </right>
      <top style="medium">
        <color rgb="FF000009"/>
      </top>
      <bottom/>
      <diagonal/>
    </border>
    <border>
      <left style="medium">
        <color rgb="FF000009"/>
      </left>
      <right style="medium">
        <color rgb="FF000009"/>
      </right>
      <top/>
      <bottom style="medium">
        <color rgb="FF000009"/>
      </bottom>
      <diagonal/>
    </border>
    <border>
      <left/>
      <right style="medium">
        <color rgb="FF000009"/>
      </right>
      <top/>
      <bottom style="medium">
        <color rgb="FF000009"/>
      </bottom>
      <diagonal/>
    </border>
    <border>
      <left style="medium">
        <color rgb="FF000009"/>
      </left>
      <right/>
      <top style="medium">
        <color rgb="FF000009"/>
      </top>
      <bottom style="medium">
        <color rgb="FF000009"/>
      </bottom>
      <diagonal/>
    </border>
    <border>
      <left/>
      <right/>
      <top/>
      <bottom style="medium">
        <color rgb="FF000009"/>
      </bottom>
      <diagonal/>
    </border>
    <border>
      <left/>
      <right style="medium">
        <color rgb="FF000009"/>
      </right>
      <top/>
      <bottom/>
      <diagonal/>
    </border>
    <border>
      <left style="medium">
        <color rgb="FF000009"/>
      </left>
      <right style="thin">
        <color indexed="64"/>
      </right>
      <top style="medium">
        <color rgb="FF000009"/>
      </top>
      <bottom style="medium">
        <color rgb="FF00000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 vertical="center" wrapText="1"/>
    </xf>
    <xf numFmtId="44" fontId="4" fillId="0" borderId="9" xfId="2" applyFont="1" applyBorder="1" applyAlignment="1">
      <alignment horizontal="center" vertical="center" wrapText="1"/>
    </xf>
    <xf numFmtId="44" fontId="4" fillId="0" borderId="10" xfId="2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8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5" fillId="0" borderId="9" xfId="2" applyFont="1" applyBorder="1" applyAlignment="1">
      <alignment horizontal="center" vertical="center" wrapText="1"/>
    </xf>
    <xf numFmtId="44" fontId="2" fillId="0" borderId="10" xfId="2" applyFont="1" applyBorder="1" applyAlignment="1">
      <alignment horizontal="center" vertical="center" wrapText="1"/>
    </xf>
    <xf numFmtId="44" fontId="4" fillId="0" borderId="13" xfId="2" applyFont="1" applyBorder="1" applyAlignment="1">
      <alignment horizontal="center" vertical="center" wrapText="1"/>
    </xf>
    <xf numFmtId="44" fontId="4" fillId="0" borderId="7" xfId="2" applyFont="1" applyBorder="1" applyAlignment="1">
      <alignment horizontal="center" vertical="center" wrapText="1"/>
    </xf>
    <xf numFmtId="44" fontId="4" fillId="0" borderId="6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8" xfId="2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2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12" xfId="0" applyFont="1" applyBorder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165" fontId="2" fillId="0" borderId="2" xfId="1" applyNumberFormat="1" applyFont="1" applyBorder="1"/>
    <xf numFmtId="0" fontId="2" fillId="3" borderId="0" xfId="0" applyFont="1" applyFill="1"/>
    <xf numFmtId="165" fontId="2" fillId="3" borderId="3" xfId="1" applyNumberFormat="1" applyFont="1" applyFill="1" applyBorder="1"/>
    <xf numFmtId="0" fontId="2" fillId="2" borderId="0" xfId="0" applyFont="1" applyFill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8" fillId="0" borderId="0" xfId="0" applyFont="1"/>
    <xf numFmtId="165" fontId="4" fillId="0" borderId="0" xfId="1" applyNumberFormat="1" applyFont="1"/>
    <xf numFmtId="165" fontId="4" fillId="0" borderId="0" xfId="0" applyNumberFormat="1" applyFont="1"/>
    <xf numFmtId="0" fontId="2" fillId="0" borderId="0" xfId="0" applyFont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1" xfId="0" applyNumberFormat="1" applyFont="1" applyBorder="1"/>
    <xf numFmtId="165" fontId="4" fillId="3" borderId="0" xfId="1" applyNumberFormat="1" applyFont="1" applyFill="1" applyAlignment="1">
      <alignment horizontal="center" vertical="center" wrapText="1"/>
    </xf>
    <xf numFmtId="0" fontId="7" fillId="3" borderId="0" xfId="0" applyFont="1" applyFill="1"/>
    <xf numFmtId="165" fontId="4" fillId="3" borderId="0" xfId="1" applyNumberFormat="1" applyFont="1" applyFill="1"/>
    <xf numFmtId="165" fontId="7" fillId="0" borderId="0" xfId="0" applyNumberFormat="1" applyFont="1"/>
    <xf numFmtId="165" fontId="2" fillId="3" borderId="2" xfId="0" applyNumberFormat="1" applyFont="1" applyFill="1" applyBorder="1"/>
    <xf numFmtId="0" fontId="4" fillId="3" borderId="0" xfId="0" applyFont="1" applyFill="1"/>
    <xf numFmtId="0" fontId="2" fillId="0" borderId="1" xfId="0" applyFont="1" applyBorder="1"/>
    <xf numFmtId="0" fontId="2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2" fillId="3" borderId="2" xfId="1" applyNumberFormat="1" applyFont="1" applyFill="1" applyBorder="1"/>
    <xf numFmtId="166" fontId="7" fillId="0" borderId="10" xfId="2" applyNumberFormat="1" applyFont="1" applyBorder="1" applyAlignment="1">
      <alignment vertical="top" wrapText="1"/>
    </xf>
    <xf numFmtId="166" fontId="6" fillId="0" borderId="8" xfId="2" applyNumberFormat="1" applyFont="1" applyBorder="1" applyAlignment="1">
      <alignment vertical="top" wrapText="1"/>
    </xf>
    <xf numFmtId="166" fontId="6" fillId="0" borderId="9" xfId="2" applyNumberFormat="1" applyFont="1" applyBorder="1" applyAlignment="1">
      <alignment vertical="top" wrapText="1"/>
    </xf>
    <xf numFmtId="166" fontId="6" fillId="0" borderId="10" xfId="2" applyNumberFormat="1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166" fontId="7" fillId="0" borderId="8" xfId="2" applyNumberFormat="1" applyFont="1" applyBorder="1" applyAlignment="1">
      <alignment horizontal="left" vertical="center" wrapText="1"/>
    </xf>
    <xf numFmtId="166" fontId="7" fillId="0" borderId="9" xfId="2" applyNumberFormat="1" applyFont="1" applyBorder="1" applyAlignment="1">
      <alignment horizontal="left"/>
    </xf>
    <xf numFmtId="166" fontId="7" fillId="0" borderId="10" xfId="2" applyNumberFormat="1" applyFont="1" applyBorder="1" applyAlignment="1">
      <alignment horizontal="left" vertical="center" wrapText="1"/>
    </xf>
    <xf numFmtId="166" fontId="6" fillId="0" borderId="10" xfId="2" applyNumberFormat="1" applyFont="1" applyBorder="1" applyAlignment="1">
      <alignment horizontal="left" vertical="center" wrapText="1"/>
    </xf>
    <xf numFmtId="166" fontId="7" fillId="0" borderId="13" xfId="2" applyNumberFormat="1" applyFont="1" applyBorder="1" applyAlignment="1">
      <alignment horizontal="left" vertical="center" wrapText="1"/>
    </xf>
    <xf numFmtId="166" fontId="6" fillId="0" borderId="8" xfId="2" applyNumberFormat="1" applyFont="1" applyBorder="1" applyAlignment="1">
      <alignment horizontal="left" vertical="center" wrapText="1"/>
    </xf>
    <xf numFmtId="166" fontId="7" fillId="0" borderId="8" xfId="2" applyNumberFormat="1" applyFont="1" applyBorder="1" applyAlignment="1">
      <alignment horizontal="left" vertical="top"/>
    </xf>
    <xf numFmtId="166" fontId="7" fillId="0" borderId="9" xfId="2" applyNumberFormat="1" applyFont="1" applyBorder="1" applyAlignment="1">
      <alignment horizontal="left" vertical="top"/>
    </xf>
    <xf numFmtId="166" fontId="7" fillId="0" borderId="10" xfId="2" applyNumberFormat="1" applyFont="1" applyBorder="1" applyAlignment="1">
      <alignment horizontal="left" vertical="top"/>
    </xf>
    <xf numFmtId="0" fontId="6" fillId="0" borderId="12" xfId="0" applyFont="1" applyBorder="1" applyAlignment="1"/>
    <xf numFmtId="0" fontId="6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54A52-CD76-4BA2-84E3-750DF0401CC0}">
  <dimension ref="A1:J34"/>
  <sheetViews>
    <sheetView workbookViewId="0">
      <selection activeCell="M10" sqref="A1:XFD1048576"/>
    </sheetView>
  </sheetViews>
  <sheetFormatPr defaultRowHeight="15.75" x14ac:dyDescent="0.25"/>
  <cols>
    <col min="1" max="1" width="21.7109375" style="71" customWidth="1"/>
    <col min="2" max="2" width="12" style="71" customWidth="1"/>
    <col min="3" max="3" width="9.28515625" style="71" bestFit="1" customWidth="1"/>
    <col min="4" max="4" width="12.28515625" style="71" bestFit="1" customWidth="1"/>
    <col min="5" max="5" width="9.28515625" style="71" bestFit="1" customWidth="1"/>
    <col min="6" max="6" width="13.85546875" style="71" bestFit="1" customWidth="1"/>
    <col min="7" max="7" width="10.42578125" style="71" bestFit="1" customWidth="1"/>
    <col min="8" max="9" width="11.7109375" style="71" bestFit="1" customWidth="1"/>
    <col min="10" max="256" width="9.140625" style="71"/>
    <col min="257" max="257" width="21.7109375" style="71" customWidth="1"/>
    <col min="258" max="258" width="12" style="71" customWidth="1"/>
    <col min="259" max="259" width="9.28515625" style="71" bestFit="1" customWidth="1"/>
    <col min="260" max="260" width="12.28515625" style="71" bestFit="1" customWidth="1"/>
    <col min="261" max="261" width="9.28515625" style="71" bestFit="1" customWidth="1"/>
    <col min="262" max="262" width="13.85546875" style="71" bestFit="1" customWidth="1"/>
    <col min="263" max="263" width="10.42578125" style="71" bestFit="1" customWidth="1"/>
    <col min="264" max="265" width="11.7109375" style="71" bestFit="1" customWidth="1"/>
    <col min="266" max="512" width="9.140625" style="71"/>
    <col min="513" max="513" width="21.7109375" style="71" customWidth="1"/>
    <col min="514" max="514" width="12" style="71" customWidth="1"/>
    <col min="515" max="515" width="9.28515625" style="71" bestFit="1" customWidth="1"/>
    <col min="516" max="516" width="12.28515625" style="71" bestFit="1" customWidth="1"/>
    <col min="517" max="517" width="9.28515625" style="71" bestFit="1" customWidth="1"/>
    <col min="518" max="518" width="13.85546875" style="71" bestFit="1" customWidth="1"/>
    <col min="519" max="519" width="10.42578125" style="71" bestFit="1" customWidth="1"/>
    <col min="520" max="521" width="11.7109375" style="71" bestFit="1" customWidth="1"/>
    <col min="522" max="768" width="9.140625" style="71"/>
    <col min="769" max="769" width="21.7109375" style="71" customWidth="1"/>
    <col min="770" max="770" width="12" style="71" customWidth="1"/>
    <col min="771" max="771" width="9.28515625" style="71" bestFit="1" customWidth="1"/>
    <col min="772" max="772" width="12.28515625" style="71" bestFit="1" customWidth="1"/>
    <col min="773" max="773" width="9.28515625" style="71" bestFit="1" customWidth="1"/>
    <col min="774" max="774" width="13.85546875" style="71" bestFit="1" customWidth="1"/>
    <col min="775" max="775" width="10.42578125" style="71" bestFit="1" customWidth="1"/>
    <col min="776" max="777" width="11.7109375" style="71" bestFit="1" customWidth="1"/>
    <col min="778" max="1024" width="9.140625" style="71"/>
    <col min="1025" max="1025" width="21.7109375" style="71" customWidth="1"/>
    <col min="1026" max="1026" width="12" style="71" customWidth="1"/>
    <col min="1027" max="1027" width="9.28515625" style="71" bestFit="1" customWidth="1"/>
    <col min="1028" max="1028" width="12.28515625" style="71" bestFit="1" customWidth="1"/>
    <col min="1029" max="1029" width="9.28515625" style="71" bestFit="1" customWidth="1"/>
    <col min="1030" max="1030" width="13.85546875" style="71" bestFit="1" customWidth="1"/>
    <col min="1031" max="1031" width="10.42578125" style="71" bestFit="1" customWidth="1"/>
    <col min="1032" max="1033" width="11.7109375" style="71" bestFit="1" customWidth="1"/>
    <col min="1034" max="1280" width="9.140625" style="71"/>
    <col min="1281" max="1281" width="21.7109375" style="71" customWidth="1"/>
    <col min="1282" max="1282" width="12" style="71" customWidth="1"/>
    <col min="1283" max="1283" width="9.28515625" style="71" bestFit="1" customWidth="1"/>
    <col min="1284" max="1284" width="12.28515625" style="71" bestFit="1" customWidth="1"/>
    <col min="1285" max="1285" width="9.28515625" style="71" bestFit="1" customWidth="1"/>
    <col min="1286" max="1286" width="13.85546875" style="71" bestFit="1" customWidth="1"/>
    <col min="1287" max="1287" width="10.42578125" style="71" bestFit="1" customWidth="1"/>
    <col min="1288" max="1289" width="11.7109375" style="71" bestFit="1" customWidth="1"/>
    <col min="1290" max="1536" width="9.140625" style="71"/>
    <col min="1537" max="1537" width="21.7109375" style="71" customWidth="1"/>
    <col min="1538" max="1538" width="12" style="71" customWidth="1"/>
    <col min="1539" max="1539" width="9.28515625" style="71" bestFit="1" customWidth="1"/>
    <col min="1540" max="1540" width="12.28515625" style="71" bestFit="1" customWidth="1"/>
    <col min="1541" max="1541" width="9.28515625" style="71" bestFit="1" customWidth="1"/>
    <col min="1542" max="1542" width="13.85546875" style="71" bestFit="1" customWidth="1"/>
    <col min="1543" max="1543" width="10.42578125" style="71" bestFit="1" customWidth="1"/>
    <col min="1544" max="1545" width="11.7109375" style="71" bestFit="1" customWidth="1"/>
    <col min="1546" max="1792" width="9.140625" style="71"/>
    <col min="1793" max="1793" width="21.7109375" style="71" customWidth="1"/>
    <col min="1794" max="1794" width="12" style="71" customWidth="1"/>
    <col min="1795" max="1795" width="9.28515625" style="71" bestFit="1" customWidth="1"/>
    <col min="1796" max="1796" width="12.28515625" style="71" bestFit="1" customWidth="1"/>
    <col min="1797" max="1797" width="9.28515625" style="71" bestFit="1" customWidth="1"/>
    <col min="1798" max="1798" width="13.85546875" style="71" bestFit="1" customWidth="1"/>
    <col min="1799" max="1799" width="10.42578125" style="71" bestFit="1" customWidth="1"/>
    <col min="1800" max="1801" width="11.7109375" style="71" bestFit="1" customWidth="1"/>
    <col min="1802" max="2048" width="9.140625" style="71"/>
    <col min="2049" max="2049" width="21.7109375" style="71" customWidth="1"/>
    <col min="2050" max="2050" width="12" style="71" customWidth="1"/>
    <col min="2051" max="2051" width="9.28515625" style="71" bestFit="1" customWidth="1"/>
    <col min="2052" max="2052" width="12.28515625" style="71" bestFit="1" customWidth="1"/>
    <col min="2053" max="2053" width="9.28515625" style="71" bestFit="1" customWidth="1"/>
    <col min="2054" max="2054" width="13.85546875" style="71" bestFit="1" customWidth="1"/>
    <col min="2055" max="2055" width="10.42578125" style="71" bestFit="1" customWidth="1"/>
    <col min="2056" max="2057" width="11.7109375" style="71" bestFit="1" customWidth="1"/>
    <col min="2058" max="2304" width="9.140625" style="71"/>
    <col min="2305" max="2305" width="21.7109375" style="71" customWidth="1"/>
    <col min="2306" max="2306" width="12" style="71" customWidth="1"/>
    <col min="2307" max="2307" width="9.28515625" style="71" bestFit="1" customWidth="1"/>
    <col min="2308" max="2308" width="12.28515625" style="71" bestFit="1" customWidth="1"/>
    <col min="2309" max="2309" width="9.28515625" style="71" bestFit="1" customWidth="1"/>
    <col min="2310" max="2310" width="13.85546875" style="71" bestFit="1" customWidth="1"/>
    <col min="2311" max="2311" width="10.42578125" style="71" bestFit="1" customWidth="1"/>
    <col min="2312" max="2313" width="11.7109375" style="71" bestFit="1" customWidth="1"/>
    <col min="2314" max="2560" width="9.140625" style="71"/>
    <col min="2561" max="2561" width="21.7109375" style="71" customWidth="1"/>
    <col min="2562" max="2562" width="12" style="71" customWidth="1"/>
    <col min="2563" max="2563" width="9.28515625" style="71" bestFit="1" customWidth="1"/>
    <col min="2564" max="2564" width="12.28515625" style="71" bestFit="1" customWidth="1"/>
    <col min="2565" max="2565" width="9.28515625" style="71" bestFit="1" customWidth="1"/>
    <col min="2566" max="2566" width="13.85546875" style="71" bestFit="1" customWidth="1"/>
    <col min="2567" max="2567" width="10.42578125" style="71" bestFit="1" customWidth="1"/>
    <col min="2568" max="2569" width="11.7109375" style="71" bestFit="1" customWidth="1"/>
    <col min="2570" max="2816" width="9.140625" style="71"/>
    <col min="2817" max="2817" width="21.7109375" style="71" customWidth="1"/>
    <col min="2818" max="2818" width="12" style="71" customWidth="1"/>
    <col min="2819" max="2819" width="9.28515625" style="71" bestFit="1" customWidth="1"/>
    <col min="2820" max="2820" width="12.28515625" style="71" bestFit="1" customWidth="1"/>
    <col min="2821" max="2821" width="9.28515625" style="71" bestFit="1" customWidth="1"/>
    <col min="2822" max="2822" width="13.85546875" style="71" bestFit="1" customWidth="1"/>
    <col min="2823" max="2823" width="10.42578125" style="71" bestFit="1" customWidth="1"/>
    <col min="2824" max="2825" width="11.7109375" style="71" bestFit="1" customWidth="1"/>
    <col min="2826" max="3072" width="9.140625" style="71"/>
    <col min="3073" max="3073" width="21.7109375" style="71" customWidth="1"/>
    <col min="3074" max="3074" width="12" style="71" customWidth="1"/>
    <col min="3075" max="3075" width="9.28515625" style="71" bestFit="1" customWidth="1"/>
    <col min="3076" max="3076" width="12.28515625" style="71" bestFit="1" customWidth="1"/>
    <col min="3077" max="3077" width="9.28515625" style="71" bestFit="1" customWidth="1"/>
    <col min="3078" max="3078" width="13.85546875" style="71" bestFit="1" customWidth="1"/>
    <col min="3079" max="3079" width="10.42578125" style="71" bestFit="1" customWidth="1"/>
    <col min="3080" max="3081" width="11.7109375" style="71" bestFit="1" customWidth="1"/>
    <col min="3082" max="3328" width="9.140625" style="71"/>
    <col min="3329" max="3329" width="21.7109375" style="71" customWidth="1"/>
    <col min="3330" max="3330" width="12" style="71" customWidth="1"/>
    <col min="3331" max="3331" width="9.28515625" style="71" bestFit="1" customWidth="1"/>
    <col min="3332" max="3332" width="12.28515625" style="71" bestFit="1" customWidth="1"/>
    <col min="3333" max="3333" width="9.28515625" style="71" bestFit="1" customWidth="1"/>
    <col min="3334" max="3334" width="13.85546875" style="71" bestFit="1" customWidth="1"/>
    <col min="3335" max="3335" width="10.42578125" style="71" bestFit="1" customWidth="1"/>
    <col min="3336" max="3337" width="11.7109375" style="71" bestFit="1" customWidth="1"/>
    <col min="3338" max="3584" width="9.140625" style="71"/>
    <col min="3585" max="3585" width="21.7109375" style="71" customWidth="1"/>
    <col min="3586" max="3586" width="12" style="71" customWidth="1"/>
    <col min="3587" max="3587" width="9.28515625" style="71" bestFit="1" customWidth="1"/>
    <col min="3588" max="3588" width="12.28515625" style="71" bestFit="1" customWidth="1"/>
    <col min="3589" max="3589" width="9.28515625" style="71" bestFit="1" customWidth="1"/>
    <col min="3590" max="3590" width="13.85546875" style="71" bestFit="1" customWidth="1"/>
    <col min="3591" max="3591" width="10.42578125" style="71" bestFit="1" customWidth="1"/>
    <col min="3592" max="3593" width="11.7109375" style="71" bestFit="1" customWidth="1"/>
    <col min="3594" max="3840" width="9.140625" style="71"/>
    <col min="3841" max="3841" width="21.7109375" style="71" customWidth="1"/>
    <col min="3842" max="3842" width="12" style="71" customWidth="1"/>
    <col min="3843" max="3843" width="9.28515625" style="71" bestFit="1" customWidth="1"/>
    <col min="3844" max="3844" width="12.28515625" style="71" bestFit="1" customWidth="1"/>
    <col min="3845" max="3845" width="9.28515625" style="71" bestFit="1" customWidth="1"/>
    <col min="3846" max="3846" width="13.85546875" style="71" bestFit="1" customWidth="1"/>
    <col min="3847" max="3847" width="10.42578125" style="71" bestFit="1" customWidth="1"/>
    <col min="3848" max="3849" width="11.7109375" style="71" bestFit="1" customWidth="1"/>
    <col min="3850" max="4096" width="9.140625" style="71"/>
    <col min="4097" max="4097" width="21.7109375" style="71" customWidth="1"/>
    <col min="4098" max="4098" width="12" style="71" customWidth="1"/>
    <col min="4099" max="4099" width="9.28515625" style="71" bestFit="1" customWidth="1"/>
    <col min="4100" max="4100" width="12.28515625" style="71" bestFit="1" customWidth="1"/>
    <col min="4101" max="4101" width="9.28515625" style="71" bestFit="1" customWidth="1"/>
    <col min="4102" max="4102" width="13.85546875" style="71" bestFit="1" customWidth="1"/>
    <col min="4103" max="4103" width="10.42578125" style="71" bestFit="1" customWidth="1"/>
    <col min="4104" max="4105" width="11.7109375" style="71" bestFit="1" customWidth="1"/>
    <col min="4106" max="4352" width="9.140625" style="71"/>
    <col min="4353" max="4353" width="21.7109375" style="71" customWidth="1"/>
    <col min="4354" max="4354" width="12" style="71" customWidth="1"/>
    <col min="4355" max="4355" width="9.28515625" style="71" bestFit="1" customWidth="1"/>
    <col min="4356" max="4356" width="12.28515625" style="71" bestFit="1" customWidth="1"/>
    <col min="4357" max="4357" width="9.28515625" style="71" bestFit="1" customWidth="1"/>
    <col min="4358" max="4358" width="13.85546875" style="71" bestFit="1" customWidth="1"/>
    <col min="4359" max="4359" width="10.42578125" style="71" bestFit="1" customWidth="1"/>
    <col min="4360" max="4361" width="11.7109375" style="71" bestFit="1" customWidth="1"/>
    <col min="4362" max="4608" width="9.140625" style="71"/>
    <col min="4609" max="4609" width="21.7109375" style="71" customWidth="1"/>
    <col min="4610" max="4610" width="12" style="71" customWidth="1"/>
    <col min="4611" max="4611" width="9.28515625" style="71" bestFit="1" customWidth="1"/>
    <col min="4612" max="4612" width="12.28515625" style="71" bestFit="1" customWidth="1"/>
    <col min="4613" max="4613" width="9.28515625" style="71" bestFit="1" customWidth="1"/>
    <col min="4614" max="4614" width="13.85546875" style="71" bestFit="1" customWidth="1"/>
    <col min="4615" max="4615" width="10.42578125" style="71" bestFit="1" customWidth="1"/>
    <col min="4616" max="4617" width="11.7109375" style="71" bestFit="1" customWidth="1"/>
    <col min="4618" max="4864" width="9.140625" style="71"/>
    <col min="4865" max="4865" width="21.7109375" style="71" customWidth="1"/>
    <col min="4866" max="4866" width="12" style="71" customWidth="1"/>
    <col min="4867" max="4867" width="9.28515625" style="71" bestFit="1" customWidth="1"/>
    <col min="4868" max="4868" width="12.28515625" style="71" bestFit="1" customWidth="1"/>
    <col min="4869" max="4869" width="9.28515625" style="71" bestFit="1" customWidth="1"/>
    <col min="4870" max="4870" width="13.85546875" style="71" bestFit="1" customWidth="1"/>
    <col min="4871" max="4871" width="10.42578125" style="71" bestFit="1" customWidth="1"/>
    <col min="4872" max="4873" width="11.7109375" style="71" bestFit="1" customWidth="1"/>
    <col min="4874" max="5120" width="9.140625" style="71"/>
    <col min="5121" max="5121" width="21.7109375" style="71" customWidth="1"/>
    <col min="5122" max="5122" width="12" style="71" customWidth="1"/>
    <col min="5123" max="5123" width="9.28515625" style="71" bestFit="1" customWidth="1"/>
    <col min="5124" max="5124" width="12.28515625" style="71" bestFit="1" customWidth="1"/>
    <col min="5125" max="5125" width="9.28515625" style="71" bestFit="1" customWidth="1"/>
    <col min="5126" max="5126" width="13.85546875" style="71" bestFit="1" customWidth="1"/>
    <col min="5127" max="5127" width="10.42578125" style="71" bestFit="1" customWidth="1"/>
    <col min="5128" max="5129" width="11.7109375" style="71" bestFit="1" customWidth="1"/>
    <col min="5130" max="5376" width="9.140625" style="71"/>
    <col min="5377" max="5377" width="21.7109375" style="71" customWidth="1"/>
    <col min="5378" max="5378" width="12" style="71" customWidth="1"/>
    <col min="5379" max="5379" width="9.28515625" style="71" bestFit="1" customWidth="1"/>
    <col min="5380" max="5380" width="12.28515625" style="71" bestFit="1" customWidth="1"/>
    <col min="5381" max="5381" width="9.28515625" style="71" bestFit="1" customWidth="1"/>
    <col min="5382" max="5382" width="13.85546875" style="71" bestFit="1" customWidth="1"/>
    <col min="5383" max="5383" width="10.42578125" style="71" bestFit="1" customWidth="1"/>
    <col min="5384" max="5385" width="11.7109375" style="71" bestFit="1" customWidth="1"/>
    <col min="5386" max="5632" width="9.140625" style="71"/>
    <col min="5633" max="5633" width="21.7109375" style="71" customWidth="1"/>
    <col min="5634" max="5634" width="12" style="71" customWidth="1"/>
    <col min="5635" max="5635" width="9.28515625" style="71" bestFit="1" customWidth="1"/>
    <col min="5636" max="5636" width="12.28515625" style="71" bestFit="1" customWidth="1"/>
    <col min="5637" max="5637" width="9.28515625" style="71" bestFit="1" customWidth="1"/>
    <col min="5638" max="5638" width="13.85546875" style="71" bestFit="1" customWidth="1"/>
    <col min="5639" max="5639" width="10.42578125" style="71" bestFit="1" customWidth="1"/>
    <col min="5640" max="5641" width="11.7109375" style="71" bestFit="1" customWidth="1"/>
    <col min="5642" max="5888" width="9.140625" style="71"/>
    <col min="5889" max="5889" width="21.7109375" style="71" customWidth="1"/>
    <col min="5890" max="5890" width="12" style="71" customWidth="1"/>
    <col min="5891" max="5891" width="9.28515625" style="71" bestFit="1" customWidth="1"/>
    <col min="5892" max="5892" width="12.28515625" style="71" bestFit="1" customWidth="1"/>
    <col min="5893" max="5893" width="9.28515625" style="71" bestFit="1" customWidth="1"/>
    <col min="5894" max="5894" width="13.85546875" style="71" bestFit="1" customWidth="1"/>
    <col min="5895" max="5895" width="10.42578125" style="71" bestFit="1" customWidth="1"/>
    <col min="5896" max="5897" width="11.7109375" style="71" bestFit="1" customWidth="1"/>
    <col min="5898" max="6144" width="9.140625" style="71"/>
    <col min="6145" max="6145" width="21.7109375" style="71" customWidth="1"/>
    <col min="6146" max="6146" width="12" style="71" customWidth="1"/>
    <col min="6147" max="6147" width="9.28515625" style="71" bestFit="1" customWidth="1"/>
    <col min="6148" max="6148" width="12.28515625" style="71" bestFit="1" customWidth="1"/>
    <col min="6149" max="6149" width="9.28515625" style="71" bestFit="1" customWidth="1"/>
    <col min="6150" max="6150" width="13.85546875" style="71" bestFit="1" customWidth="1"/>
    <col min="6151" max="6151" width="10.42578125" style="71" bestFit="1" customWidth="1"/>
    <col min="6152" max="6153" width="11.7109375" style="71" bestFit="1" customWidth="1"/>
    <col min="6154" max="6400" width="9.140625" style="71"/>
    <col min="6401" max="6401" width="21.7109375" style="71" customWidth="1"/>
    <col min="6402" max="6402" width="12" style="71" customWidth="1"/>
    <col min="6403" max="6403" width="9.28515625" style="71" bestFit="1" customWidth="1"/>
    <col min="6404" max="6404" width="12.28515625" style="71" bestFit="1" customWidth="1"/>
    <col min="6405" max="6405" width="9.28515625" style="71" bestFit="1" customWidth="1"/>
    <col min="6406" max="6406" width="13.85546875" style="71" bestFit="1" customWidth="1"/>
    <col min="6407" max="6407" width="10.42578125" style="71" bestFit="1" customWidth="1"/>
    <col min="6408" max="6409" width="11.7109375" style="71" bestFit="1" customWidth="1"/>
    <col min="6410" max="6656" width="9.140625" style="71"/>
    <col min="6657" max="6657" width="21.7109375" style="71" customWidth="1"/>
    <col min="6658" max="6658" width="12" style="71" customWidth="1"/>
    <col min="6659" max="6659" width="9.28515625" style="71" bestFit="1" customWidth="1"/>
    <col min="6660" max="6660" width="12.28515625" style="71" bestFit="1" customWidth="1"/>
    <col min="6661" max="6661" width="9.28515625" style="71" bestFit="1" customWidth="1"/>
    <col min="6662" max="6662" width="13.85546875" style="71" bestFit="1" customWidth="1"/>
    <col min="6663" max="6663" width="10.42578125" style="71" bestFit="1" customWidth="1"/>
    <col min="6664" max="6665" width="11.7109375" style="71" bestFit="1" customWidth="1"/>
    <col min="6666" max="6912" width="9.140625" style="71"/>
    <col min="6913" max="6913" width="21.7109375" style="71" customWidth="1"/>
    <col min="6914" max="6914" width="12" style="71" customWidth="1"/>
    <col min="6915" max="6915" width="9.28515625" style="71" bestFit="1" customWidth="1"/>
    <col min="6916" max="6916" width="12.28515625" style="71" bestFit="1" customWidth="1"/>
    <col min="6917" max="6917" width="9.28515625" style="71" bestFit="1" customWidth="1"/>
    <col min="6918" max="6918" width="13.85546875" style="71" bestFit="1" customWidth="1"/>
    <col min="6919" max="6919" width="10.42578125" style="71" bestFit="1" customWidth="1"/>
    <col min="6920" max="6921" width="11.7109375" style="71" bestFit="1" customWidth="1"/>
    <col min="6922" max="7168" width="9.140625" style="71"/>
    <col min="7169" max="7169" width="21.7109375" style="71" customWidth="1"/>
    <col min="7170" max="7170" width="12" style="71" customWidth="1"/>
    <col min="7171" max="7171" width="9.28515625" style="71" bestFit="1" customWidth="1"/>
    <col min="7172" max="7172" width="12.28515625" style="71" bestFit="1" customWidth="1"/>
    <col min="7173" max="7173" width="9.28515625" style="71" bestFit="1" customWidth="1"/>
    <col min="7174" max="7174" width="13.85546875" style="71" bestFit="1" customWidth="1"/>
    <col min="7175" max="7175" width="10.42578125" style="71" bestFit="1" customWidth="1"/>
    <col min="7176" max="7177" width="11.7109375" style="71" bestFit="1" customWidth="1"/>
    <col min="7178" max="7424" width="9.140625" style="71"/>
    <col min="7425" max="7425" width="21.7109375" style="71" customWidth="1"/>
    <col min="7426" max="7426" width="12" style="71" customWidth="1"/>
    <col min="7427" max="7427" width="9.28515625" style="71" bestFit="1" customWidth="1"/>
    <col min="7428" max="7428" width="12.28515625" style="71" bestFit="1" customWidth="1"/>
    <col min="7429" max="7429" width="9.28515625" style="71" bestFit="1" customWidth="1"/>
    <col min="7430" max="7430" width="13.85546875" style="71" bestFit="1" customWidth="1"/>
    <col min="7431" max="7431" width="10.42578125" style="71" bestFit="1" customWidth="1"/>
    <col min="7432" max="7433" width="11.7109375" style="71" bestFit="1" customWidth="1"/>
    <col min="7434" max="7680" width="9.140625" style="71"/>
    <col min="7681" max="7681" width="21.7109375" style="71" customWidth="1"/>
    <col min="7682" max="7682" width="12" style="71" customWidth="1"/>
    <col min="7683" max="7683" width="9.28515625" style="71" bestFit="1" customWidth="1"/>
    <col min="7684" max="7684" width="12.28515625" style="71" bestFit="1" customWidth="1"/>
    <col min="7685" max="7685" width="9.28515625" style="71" bestFit="1" customWidth="1"/>
    <col min="7686" max="7686" width="13.85546875" style="71" bestFit="1" customWidth="1"/>
    <col min="7687" max="7687" width="10.42578125" style="71" bestFit="1" customWidth="1"/>
    <col min="7688" max="7689" width="11.7109375" style="71" bestFit="1" customWidth="1"/>
    <col min="7690" max="7936" width="9.140625" style="71"/>
    <col min="7937" max="7937" width="21.7109375" style="71" customWidth="1"/>
    <col min="7938" max="7938" width="12" style="71" customWidth="1"/>
    <col min="7939" max="7939" width="9.28515625" style="71" bestFit="1" customWidth="1"/>
    <col min="7940" max="7940" width="12.28515625" style="71" bestFit="1" customWidth="1"/>
    <col min="7941" max="7941" width="9.28515625" style="71" bestFit="1" customWidth="1"/>
    <col min="7942" max="7942" width="13.85546875" style="71" bestFit="1" customWidth="1"/>
    <col min="7943" max="7943" width="10.42578125" style="71" bestFit="1" customWidth="1"/>
    <col min="7944" max="7945" width="11.7109375" style="71" bestFit="1" customWidth="1"/>
    <col min="7946" max="8192" width="9.140625" style="71"/>
    <col min="8193" max="8193" width="21.7109375" style="71" customWidth="1"/>
    <col min="8194" max="8194" width="12" style="71" customWidth="1"/>
    <col min="8195" max="8195" width="9.28515625" style="71" bestFit="1" customWidth="1"/>
    <col min="8196" max="8196" width="12.28515625" style="71" bestFit="1" customWidth="1"/>
    <col min="8197" max="8197" width="9.28515625" style="71" bestFit="1" customWidth="1"/>
    <col min="8198" max="8198" width="13.85546875" style="71" bestFit="1" customWidth="1"/>
    <col min="8199" max="8199" width="10.42578125" style="71" bestFit="1" customWidth="1"/>
    <col min="8200" max="8201" width="11.7109375" style="71" bestFit="1" customWidth="1"/>
    <col min="8202" max="8448" width="9.140625" style="71"/>
    <col min="8449" max="8449" width="21.7109375" style="71" customWidth="1"/>
    <col min="8450" max="8450" width="12" style="71" customWidth="1"/>
    <col min="8451" max="8451" width="9.28515625" style="71" bestFit="1" customWidth="1"/>
    <col min="8452" max="8452" width="12.28515625" style="71" bestFit="1" customWidth="1"/>
    <col min="8453" max="8453" width="9.28515625" style="71" bestFit="1" customWidth="1"/>
    <col min="8454" max="8454" width="13.85546875" style="71" bestFit="1" customWidth="1"/>
    <col min="8455" max="8455" width="10.42578125" style="71" bestFit="1" customWidth="1"/>
    <col min="8456" max="8457" width="11.7109375" style="71" bestFit="1" customWidth="1"/>
    <col min="8458" max="8704" width="9.140625" style="71"/>
    <col min="8705" max="8705" width="21.7109375" style="71" customWidth="1"/>
    <col min="8706" max="8706" width="12" style="71" customWidth="1"/>
    <col min="8707" max="8707" width="9.28515625" style="71" bestFit="1" customWidth="1"/>
    <col min="8708" max="8708" width="12.28515625" style="71" bestFit="1" customWidth="1"/>
    <col min="8709" max="8709" width="9.28515625" style="71" bestFit="1" customWidth="1"/>
    <col min="8710" max="8710" width="13.85546875" style="71" bestFit="1" customWidth="1"/>
    <col min="8711" max="8711" width="10.42578125" style="71" bestFit="1" customWidth="1"/>
    <col min="8712" max="8713" width="11.7109375" style="71" bestFit="1" customWidth="1"/>
    <col min="8714" max="8960" width="9.140625" style="71"/>
    <col min="8961" max="8961" width="21.7109375" style="71" customWidth="1"/>
    <col min="8962" max="8962" width="12" style="71" customWidth="1"/>
    <col min="8963" max="8963" width="9.28515625" style="71" bestFit="1" customWidth="1"/>
    <col min="8964" max="8964" width="12.28515625" style="71" bestFit="1" customWidth="1"/>
    <col min="8965" max="8965" width="9.28515625" style="71" bestFit="1" customWidth="1"/>
    <col min="8966" max="8966" width="13.85546875" style="71" bestFit="1" customWidth="1"/>
    <col min="8967" max="8967" width="10.42578125" style="71" bestFit="1" customWidth="1"/>
    <col min="8968" max="8969" width="11.7109375" style="71" bestFit="1" customWidth="1"/>
    <col min="8970" max="9216" width="9.140625" style="71"/>
    <col min="9217" max="9217" width="21.7109375" style="71" customWidth="1"/>
    <col min="9218" max="9218" width="12" style="71" customWidth="1"/>
    <col min="9219" max="9219" width="9.28515625" style="71" bestFit="1" customWidth="1"/>
    <col min="9220" max="9220" width="12.28515625" style="71" bestFit="1" customWidth="1"/>
    <col min="9221" max="9221" width="9.28515625" style="71" bestFit="1" customWidth="1"/>
    <col min="9222" max="9222" width="13.85546875" style="71" bestFit="1" customWidth="1"/>
    <col min="9223" max="9223" width="10.42578125" style="71" bestFit="1" customWidth="1"/>
    <col min="9224" max="9225" width="11.7109375" style="71" bestFit="1" customWidth="1"/>
    <col min="9226" max="9472" width="9.140625" style="71"/>
    <col min="9473" max="9473" width="21.7109375" style="71" customWidth="1"/>
    <col min="9474" max="9474" width="12" style="71" customWidth="1"/>
    <col min="9475" max="9475" width="9.28515625" style="71" bestFit="1" customWidth="1"/>
    <col min="9476" max="9476" width="12.28515625" style="71" bestFit="1" customWidth="1"/>
    <col min="9477" max="9477" width="9.28515625" style="71" bestFit="1" customWidth="1"/>
    <col min="9478" max="9478" width="13.85546875" style="71" bestFit="1" customWidth="1"/>
    <col min="9479" max="9479" width="10.42578125" style="71" bestFit="1" customWidth="1"/>
    <col min="9480" max="9481" width="11.7109375" style="71" bestFit="1" customWidth="1"/>
    <col min="9482" max="9728" width="9.140625" style="71"/>
    <col min="9729" max="9729" width="21.7109375" style="71" customWidth="1"/>
    <col min="9730" max="9730" width="12" style="71" customWidth="1"/>
    <col min="9731" max="9731" width="9.28515625" style="71" bestFit="1" customWidth="1"/>
    <col min="9732" max="9732" width="12.28515625" style="71" bestFit="1" customWidth="1"/>
    <col min="9733" max="9733" width="9.28515625" style="71" bestFit="1" customWidth="1"/>
    <col min="9734" max="9734" width="13.85546875" style="71" bestFit="1" customWidth="1"/>
    <col min="9735" max="9735" width="10.42578125" style="71" bestFit="1" customWidth="1"/>
    <col min="9736" max="9737" width="11.7109375" style="71" bestFit="1" customWidth="1"/>
    <col min="9738" max="9984" width="9.140625" style="71"/>
    <col min="9985" max="9985" width="21.7109375" style="71" customWidth="1"/>
    <col min="9986" max="9986" width="12" style="71" customWidth="1"/>
    <col min="9987" max="9987" width="9.28515625" style="71" bestFit="1" customWidth="1"/>
    <col min="9988" max="9988" width="12.28515625" style="71" bestFit="1" customWidth="1"/>
    <col min="9989" max="9989" width="9.28515625" style="71" bestFit="1" customWidth="1"/>
    <col min="9990" max="9990" width="13.85546875" style="71" bestFit="1" customWidth="1"/>
    <col min="9991" max="9991" width="10.42578125" style="71" bestFit="1" customWidth="1"/>
    <col min="9992" max="9993" width="11.7109375" style="71" bestFit="1" customWidth="1"/>
    <col min="9994" max="10240" width="9.140625" style="71"/>
    <col min="10241" max="10241" width="21.7109375" style="71" customWidth="1"/>
    <col min="10242" max="10242" width="12" style="71" customWidth="1"/>
    <col min="10243" max="10243" width="9.28515625" style="71" bestFit="1" customWidth="1"/>
    <col min="10244" max="10244" width="12.28515625" style="71" bestFit="1" customWidth="1"/>
    <col min="10245" max="10245" width="9.28515625" style="71" bestFit="1" customWidth="1"/>
    <col min="10246" max="10246" width="13.85546875" style="71" bestFit="1" customWidth="1"/>
    <col min="10247" max="10247" width="10.42578125" style="71" bestFit="1" customWidth="1"/>
    <col min="10248" max="10249" width="11.7109375" style="71" bestFit="1" customWidth="1"/>
    <col min="10250" max="10496" width="9.140625" style="71"/>
    <col min="10497" max="10497" width="21.7109375" style="71" customWidth="1"/>
    <col min="10498" max="10498" width="12" style="71" customWidth="1"/>
    <col min="10499" max="10499" width="9.28515625" style="71" bestFit="1" customWidth="1"/>
    <col min="10500" max="10500" width="12.28515625" style="71" bestFit="1" customWidth="1"/>
    <col min="10501" max="10501" width="9.28515625" style="71" bestFit="1" customWidth="1"/>
    <col min="10502" max="10502" width="13.85546875" style="71" bestFit="1" customWidth="1"/>
    <col min="10503" max="10503" width="10.42578125" style="71" bestFit="1" customWidth="1"/>
    <col min="10504" max="10505" width="11.7109375" style="71" bestFit="1" customWidth="1"/>
    <col min="10506" max="10752" width="9.140625" style="71"/>
    <col min="10753" max="10753" width="21.7109375" style="71" customWidth="1"/>
    <col min="10754" max="10754" width="12" style="71" customWidth="1"/>
    <col min="10755" max="10755" width="9.28515625" style="71" bestFit="1" customWidth="1"/>
    <col min="10756" max="10756" width="12.28515625" style="71" bestFit="1" customWidth="1"/>
    <col min="10757" max="10757" width="9.28515625" style="71" bestFit="1" customWidth="1"/>
    <col min="10758" max="10758" width="13.85546875" style="71" bestFit="1" customWidth="1"/>
    <col min="10759" max="10759" width="10.42578125" style="71" bestFit="1" customWidth="1"/>
    <col min="10760" max="10761" width="11.7109375" style="71" bestFit="1" customWidth="1"/>
    <col min="10762" max="11008" width="9.140625" style="71"/>
    <col min="11009" max="11009" width="21.7109375" style="71" customWidth="1"/>
    <col min="11010" max="11010" width="12" style="71" customWidth="1"/>
    <col min="11011" max="11011" width="9.28515625" style="71" bestFit="1" customWidth="1"/>
    <col min="11012" max="11012" width="12.28515625" style="71" bestFit="1" customWidth="1"/>
    <col min="11013" max="11013" width="9.28515625" style="71" bestFit="1" customWidth="1"/>
    <col min="11014" max="11014" width="13.85546875" style="71" bestFit="1" customWidth="1"/>
    <col min="11015" max="11015" width="10.42578125" style="71" bestFit="1" customWidth="1"/>
    <col min="11016" max="11017" width="11.7109375" style="71" bestFit="1" customWidth="1"/>
    <col min="11018" max="11264" width="9.140625" style="71"/>
    <col min="11265" max="11265" width="21.7109375" style="71" customWidth="1"/>
    <col min="11266" max="11266" width="12" style="71" customWidth="1"/>
    <col min="11267" max="11267" width="9.28515625" style="71" bestFit="1" customWidth="1"/>
    <col min="11268" max="11268" width="12.28515625" style="71" bestFit="1" customWidth="1"/>
    <col min="11269" max="11269" width="9.28515625" style="71" bestFit="1" customWidth="1"/>
    <col min="11270" max="11270" width="13.85546875" style="71" bestFit="1" customWidth="1"/>
    <col min="11271" max="11271" width="10.42578125" style="71" bestFit="1" customWidth="1"/>
    <col min="11272" max="11273" width="11.7109375" style="71" bestFit="1" customWidth="1"/>
    <col min="11274" max="11520" width="9.140625" style="71"/>
    <col min="11521" max="11521" width="21.7109375" style="71" customWidth="1"/>
    <col min="11522" max="11522" width="12" style="71" customWidth="1"/>
    <col min="11523" max="11523" width="9.28515625" style="71" bestFit="1" customWidth="1"/>
    <col min="11524" max="11524" width="12.28515625" style="71" bestFit="1" customWidth="1"/>
    <col min="11525" max="11525" width="9.28515625" style="71" bestFit="1" customWidth="1"/>
    <col min="11526" max="11526" width="13.85546875" style="71" bestFit="1" customWidth="1"/>
    <col min="11527" max="11527" width="10.42578125" style="71" bestFit="1" customWidth="1"/>
    <col min="11528" max="11529" width="11.7109375" style="71" bestFit="1" customWidth="1"/>
    <col min="11530" max="11776" width="9.140625" style="71"/>
    <col min="11777" max="11777" width="21.7109375" style="71" customWidth="1"/>
    <col min="11778" max="11778" width="12" style="71" customWidth="1"/>
    <col min="11779" max="11779" width="9.28515625" style="71" bestFit="1" customWidth="1"/>
    <col min="11780" max="11780" width="12.28515625" style="71" bestFit="1" customWidth="1"/>
    <col min="11781" max="11781" width="9.28515625" style="71" bestFit="1" customWidth="1"/>
    <col min="11782" max="11782" width="13.85546875" style="71" bestFit="1" customWidth="1"/>
    <col min="11783" max="11783" width="10.42578125" style="71" bestFit="1" customWidth="1"/>
    <col min="11784" max="11785" width="11.7109375" style="71" bestFit="1" customWidth="1"/>
    <col min="11786" max="12032" width="9.140625" style="71"/>
    <col min="12033" max="12033" width="21.7109375" style="71" customWidth="1"/>
    <col min="12034" max="12034" width="12" style="71" customWidth="1"/>
    <col min="12035" max="12035" width="9.28515625" style="71" bestFit="1" customWidth="1"/>
    <col min="12036" max="12036" width="12.28515625" style="71" bestFit="1" customWidth="1"/>
    <col min="12037" max="12037" width="9.28515625" style="71" bestFit="1" customWidth="1"/>
    <col min="12038" max="12038" width="13.85546875" style="71" bestFit="1" customWidth="1"/>
    <col min="12039" max="12039" width="10.42578125" style="71" bestFit="1" customWidth="1"/>
    <col min="12040" max="12041" width="11.7109375" style="71" bestFit="1" customWidth="1"/>
    <col min="12042" max="12288" width="9.140625" style="71"/>
    <col min="12289" max="12289" width="21.7109375" style="71" customWidth="1"/>
    <col min="12290" max="12290" width="12" style="71" customWidth="1"/>
    <col min="12291" max="12291" width="9.28515625" style="71" bestFit="1" customWidth="1"/>
    <col min="12292" max="12292" width="12.28515625" style="71" bestFit="1" customWidth="1"/>
    <col min="12293" max="12293" width="9.28515625" style="71" bestFit="1" customWidth="1"/>
    <col min="12294" max="12294" width="13.85546875" style="71" bestFit="1" customWidth="1"/>
    <col min="12295" max="12295" width="10.42578125" style="71" bestFit="1" customWidth="1"/>
    <col min="12296" max="12297" width="11.7109375" style="71" bestFit="1" customWidth="1"/>
    <col min="12298" max="12544" width="9.140625" style="71"/>
    <col min="12545" max="12545" width="21.7109375" style="71" customWidth="1"/>
    <col min="12546" max="12546" width="12" style="71" customWidth="1"/>
    <col min="12547" max="12547" width="9.28515625" style="71" bestFit="1" customWidth="1"/>
    <col min="12548" max="12548" width="12.28515625" style="71" bestFit="1" customWidth="1"/>
    <col min="12549" max="12549" width="9.28515625" style="71" bestFit="1" customWidth="1"/>
    <col min="12550" max="12550" width="13.85546875" style="71" bestFit="1" customWidth="1"/>
    <col min="12551" max="12551" width="10.42578125" style="71" bestFit="1" customWidth="1"/>
    <col min="12552" max="12553" width="11.7109375" style="71" bestFit="1" customWidth="1"/>
    <col min="12554" max="12800" width="9.140625" style="71"/>
    <col min="12801" max="12801" width="21.7109375" style="71" customWidth="1"/>
    <col min="12802" max="12802" width="12" style="71" customWidth="1"/>
    <col min="12803" max="12803" width="9.28515625" style="71" bestFit="1" customWidth="1"/>
    <col min="12804" max="12804" width="12.28515625" style="71" bestFit="1" customWidth="1"/>
    <col min="12805" max="12805" width="9.28515625" style="71" bestFit="1" customWidth="1"/>
    <col min="12806" max="12806" width="13.85546875" style="71" bestFit="1" customWidth="1"/>
    <col min="12807" max="12807" width="10.42578125" style="71" bestFit="1" customWidth="1"/>
    <col min="12808" max="12809" width="11.7109375" style="71" bestFit="1" customWidth="1"/>
    <col min="12810" max="13056" width="9.140625" style="71"/>
    <col min="13057" max="13057" width="21.7109375" style="71" customWidth="1"/>
    <col min="13058" max="13058" width="12" style="71" customWidth="1"/>
    <col min="13059" max="13059" width="9.28515625" style="71" bestFit="1" customWidth="1"/>
    <col min="13060" max="13060" width="12.28515625" style="71" bestFit="1" customWidth="1"/>
    <col min="13061" max="13061" width="9.28515625" style="71" bestFit="1" customWidth="1"/>
    <col min="13062" max="13062" width="13.85546875" style="71" bestFit="1" customWidth="1"/>
    <col min="13063" max="13063" width="10.42578125" style="71" bestFit="1" customWidth="1"/>
    <col min="13064" max="13065" width="11.7109375" style="71" bestFit="1" customWidth="1"/>
    <col min="13066" max="13312" width="9.140625" style="71"/>
    <col min="13313" max="13313" width="21.7109375" style="71" customWidth="1"/>
    <col min="13314" max="13314" width="12" style="71" customWidth="1"/>
    <col min="13315" max="13315" width="9.28515625" style="71" bestFit="1" customWidth="1"/>
    <col min="13316" max="13316" width="12.28515625" style="71" bestFit="1" customWidth="1"/>
    <col min="13317" max="13317" width="9.28515625" style="71" bestFit="1" customWidth="1"/>
    <col min="13318" max="13318" width="13.85546875" style="71" bestFit="1" customWidth="1"/>
    <col min="13319" max="13319" width="10.42578125" style="71" bestFit="1" customWidth="1"/>
    <col min="13320" max="13321" width="11.7109375" style="71" bestFit="1" customWidth="1"/>
    <col min="13322" max="13568" width="9.140625" style="71"/>
    <col min="13569" max="13569" width="21.7109375" style="71" customWidth="1"/>
    <col min="13570" max="13570" width="12" style="71" customWidth="1"/>
    <col min="13571" max="13571" width="9.28515625" style="71" bestFit="1" customWidth="1"/>
    <col min="13572" max="13572" width="12.28515625" style="71" bestFit="1" customWidth="1"/>
    <col min="13573" max="13573" width="9.28515625" style="71" bestFit="1" customWidth="1"/>
    <col min="13574" max="13574" width="13.85546875" style="71" bestFit="1" customWidth="1"/>
    <col min="13575" max="13575" width="10.42578125" style="71" bestFit="1" customWidth="1"/>
    <col min="13576" max="13577" width="11.7109375" style="71" bestFit="1" customWidth="1"/>
    <col min="13578" max="13824" width="9.140625" style="71"/>
    <col min="13825" max="13825" width="21.7109375" style="71" customWidth="1"/>
    <col min="13826" max="13826" width="12" style="71" customWidth="1"/>
    <col min="13827" max="13827" width="9.28515625" style="71" bestFit="1" customWidth="1"/>
    <col min="13828" max="13828" width="12.28515625" style="71" bestFit="1" customWidth="1"/>
    <col min="13829" max="13829" width="9.28515625" style="71" bestFit="1" customWidth="1"/>
    <col min="13830" max="13830" width="13.85546875" style="71" bestFit="1" customWidth="1"/>
    <col min="13831" max="13831" width="10.42578125" style="71" bestFit="1" customWidth="1"/>
    <col min="13832" max="13833" width="11.7109375" style="71" bestFit="1" customWidth="1"/>
    <col min="13834" max="14080" width="9.140625" style="71"/>
    <col min="14081" max="14081" width="21.7109375" style="71" customWidth="1"/>
    <col min="14082" max="14082" width="12" style="71" customWidth="1"/>
    <col min="14083" max="14083" width="9.28515625" style="71" bestFit="1" customWidth="1"/>
    <col min="14084" max="14084" width="12.28515625" style="71" bestFit="1" customWidth="1"/>
    <col min="14085" max="14085" width="9.28515625" style="71" bestFit="1" customWidth="1"/>
    <col min="14086" max="14086" width="13.85546875" style="71" bestFit="1" customWidth="1"/>
    <col min="14087" max="14087" width="10.42578125" style="71" bestFit="1" customWidth="1"/>
    <col min="14088" max="14089" width="11.7109375" style="71" bestFit="1" customWidth="1"/>
    <col min="14090" max="14336" width="9.140625" style="71"/>
    <col min="14337" max="14337" width="21.7109375" style="71" customWidth="1"/>
    <col min="14338" max="14338" width="12" style="71" customWidth="1"/>
    <col min="14339" max="14339" width="9.28515625" style="71" bestFit="1" customWidth="1"/>
    <col min="14340" max="14340" width="12.28515625" style="71" bestFit="1" customWidth="1"/>
    <col min="14341" max="14341" width="9.28515625" style="71" bestFit="1" customWidth="1"/>
    <col min="14342" max="14342" width="13.85546875" style="71" bestFit="1" customWidth="1"/>
    <col min="14343" max="14343" width="10.42578125" style="71" bestFit="1" customWidth="1"/>
    <col min="14344" max="14345" width="11.7109375" style="71" bestFit="1" customWidth="1"/>
    <col min="14346" max="14592" width="9.140625" style="71"/>
    <col min="14593" max="14593" width="21.7109375" style="71" customWidth="1"/>
    <col min="14594" max="14594" width="12" style="71" customWidth="1"/>
    <col min="14595" max="14595" width="9.28515625" style="71" bestFit="1" customWidth="1"/>
    <col min="14596" max="14596" width="12.28515625" style="71" bestFit="1" customWidth="1"/>
    <col min="14597" max="14597" width="9.28515625" style="71" bestFit="1" customWidth="1"/>
    <col min="14598" max="14598" width="13.85546875" style="71" bestFit="1" customWidth="1"/>
    <col min="14599" max="14599" width="10.42578125" style="71" bestFit="1" customWidth="1"/>
    <col min="14600" max="14601" width="11.7109375" style="71" bestFit="1" customWidth="1"/>
    <col min="14602" max="14848" width="9.140625" style="71"/>
    <col min="14849" max="14849" width="21.7109375" style="71" customWidth="1"/>
    <col min="14850" max="14850" width="12" style="71" customWidth="1"/>
    <col min="14851" max="14851" width="9.28515625" style="71" bestFit="1" customWidth="1"/>
    <col min="14852" max="14852" width="12.28515625" style="71" bestFit="1" customWidth="1"/>
    <col min="14853" max="14853" width="9.28515625" style="71" bestFit="1" customWidth="1"/>
    <col min="14854" max="14854" width="13.85546875" style="71" bestFit="1" customWidth="1"/>
    <col min="14855" max="14855" width="10.42578125" style="71" bestFit="1" customWidth="1"/>
    <col min="14856" max="14857" width="11.7109375" style="71" bestFit="1" customWidth="1"/>
    <col min="14858" max="15104" width="9.140625" style="71"/>
    <col min="15105" max="15105" width="21.7109375" style="71" customWidth="1"/>
    <col min="15106" max="15106" width="12" style="71" customWidth="1"/>
    <col min="15107" max="15107" width="9.28515625" style="71" bestFit="1" customWidth="1"/>
    <col min="15108" max="15108" width="12.28515625" style="71" bestFit="1" customWidth="1"/>
    <col min="15109" max="15109" width="9.28515625" style="71" bestFit="1" customWidth="1"/>
    <col min="15110" max="15110" width="13.85546875" style="71" bestFit="1" customWidth="1"/>
    <col min="15111" max="15111" width="10.42578125" style="71" bestFit="1" customWidth="1"/>
    <col min="15112" max="15113" width="11.7109375" style="71" bestFit="1" customWidth="1"/>
    <col min="15114" max="15360" width="9.140625" style="71"/>
    <col min="15361" max="15361" width="21.7109375" style="71" customWidth="1"/>
    <col min="15362" max="15362" width="12" style="71" customWidth="1"/>
    <col min="15363" max="15363" width="9.28515625" style="71" bestFit="1" customWidth="1"/>
    <col min="15364" max="15364" width="12.28515625" style="71" bestFit="1" customWidth="1"/>
    <col min="15365" max="15365" width="9.28515625" style="71" bestFit="1" customWidth="1"/>
    <col min="15366" max="15366" width="13.85546875" style="71" bestFit="1" customWidth="1"/>
    <col min="15367" max="15367" width="10.42578125" style="71" bestFit="1" customWidth="1"/>
    <col min="15368" max="15369" width="11.7109375" style="71" bestFit="1" customWidth="1"/>
    <col min="15370" max="15616" width="9.140625" style="71"/>
    <col min="15617" max="15617" width="21.7109375" style="71" customWidth="1"/>
    <col min="15618" max="15618" width="12" style="71" customWidth="1"/>
    <col min="15619" max="15619" width="9.28515625" style="71" bestFit="1" customWidth="1"/>
    <col min="15620" max="15620" width="12.28515625" style="71" bestFit="1" customWidth="1"/>
    <col min="15621" max="15621" width="9.28515625" style="71" bestFit="1" customWidth="1"/>
    <col min="15622" max="15622" width="13.85546875" style="71" bestFit="1" customWidth="1"/>
    <col min="15623" max="15623" width="10.42578125" style="71" bestFit="1" customWidth="1"/>
    <col min="15624" max="15625" width="11.7109375" style="71" bestFit="1" customWidth="1"/>
    <col min="15626" max="15872" width="9.140625" style="71"/>
    <col min="15873" max="15873" width="21.7109375" style="71" customWidth="1"/>
    <col min="15874" max="15874" width="12" style="71" customWidth="1"/>
    <col min="15875" max="15875" width="9.28515625" style="71" bestFit="1" customWidth="1"/>
    <col min="15876" max="15876" width="12.28515625" style="71" bestFit="1" customWidth="1"/>
    <col min="15877" max="15877" width="9.28515625" style="71" bestFit="1" customWidth="1"/>
    <col min="15878" max="15878" width="13.85546875" style="71" bestFit="1" customWidth="1"/>
    <col min="15879" max="15879" width="10.42578125" style="71" bestFit="1" customWidth="1"/>
    <col min="15880" max="15881" width="11.7109375" style="71" bestFit="1" customWidth="1"/>
    <col min="15882" max="16128" width="9.140625" style="71"/>
    <col min="16129" max="16129" width="21.7109375" style="71" customWidth="1"/>
    <col min="16130" max="16130" width="12" style="71" customWidth="1"/>
    <col min="16131" max="16131" width="9.28515625" style="71" bestFit="1" customWidth="1"/>
    <col min="16132" max="16132" width="12.28515625" style="71" bestFit="1" customWidth="1"/>
    <col min="16133" max="16133" width="9.28515625" style="71" bestFit="1" customWidth="1"/>
    <col min="16134" max="16134" width="13.85546875" style="71" bestFit="1" customWidth="1"/>
    <col min="16135" max="16135" width="10.42578125" style="71" bestFit="1" customWidth="1"/>
    <col min="16136" max="16137" width="11.7109375" style="71" bestFit="1" customWidth="1"/>
    <col min="16138" max="16384" width="9.140625" style="71"/>
  </cols>
  <sheetData>
    <row r="1" spans="1:9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72"/>
      <c r="B3" s="72"/>
      <c r="C3" s="72"/>
      <c r="D3" s="72"/>
      <c r="E3" s="72"/>
      <c r="F3" s="72"/>
      <c r="G3" s="3"/>
      <c r="H3" s="3"/>
      <c r="I3" s="3"/>
    </row>
    <row r="4" spans="1:9" x14ac:dyDescent="0.25">
      <c r="A4" s="3"/>
      <c r="B4" s="3"/>
      <c r="C4" s="3"/>
      <c r="D4" s="3"/>
      <c r="E4" s="3"/>
      <c r="F4" s="3"/>
      <c r="G4" s="73" t="s">
        <v>2</v>
      </c>
      <c r="H4" s="73"/>
      <c r="I4" s="73"/>
    </row>
    <row r="5" spans="1:9" ht="31.5" x14ac:dyDescent="0.25">
      <c r="A5" s="68" t="s">
        <v>3</v>
      </c>
      <c r="B5" s="74" t="s">
        <v>4</v>
      </c>
      <c r="C5" s="74" t="s">
        <v>5</v>
      </c>
      <c r="D5" s="74" t="s">
        <v>6</v>
      </c>
      <c r="E5" s="74" t="s">
        <v>7</v>
      </c>
      <c r="F5" s="74" t="s">
        <v>8</v>
      </c>
      <c r="G5" s="75" t="s">
        <v>9</v>
      </c>
      <c r="H5" s="75" t="s">
        <v>10</v>
      </c>
      <c r="I5" s="75" t="s">
        <v>11</v>
      </c>
    </row>
    <row r="6" spans="1:9" x14ac:dyDescent="0.25">
      <c r="A6" s="68"/>
      <c r="B6" s="74"/>
      <c r="C6" s="74"/>
      <c r="D6" s="74"/>
      <c r="E6" s="76" t="s">
        <v>12</v>
      </c>
      <c r="F6" s="76" t="s">
        <v>12</v>
      </c>
      <c r="G6" s="76" t="s">
        <v>12</v>
      </c>
      <c r="H6" s="76" t="s">
        <v>12</v>
      </c>
      <c r="I6" s="76" t="s">
        <v>12</v>
      </c>
    </row>
    <row r="7" spans="1:9" x14ac:dyDescent="0.25">
      <c r="A7" s="77" t="s">
        <v>13</v>
      </c>
      <c r="B7" s="3"/>
      <c r="C7" s="3"/>
      <c r="D7" s="3"/>
    </row>
    <row r="8" spans="1:9" x14ac:dyDescent="0.25">
      <c r="A8" s="3" t="s">
        <v>9</v>
      </c>
      <c r="B8" s="78">
        <v>26</v>
      </c>
      <c r="C8" s="78">
        <v>20</v>
      </c>
      <c r="D8" s="78">
        <f>B8*C8</f>
        <v>520</v>
      </c>
      <c r="E8" s="78">
        <v>25</v>
      </c>
      <c r="F8" s="78">
        <f>D8*E8</f>
        <v>13000</v>
      </c>
      <c r="G8" s="79">
        <f>F8</f>
        <v>13000</v>
      </c>
      <c r="H8" s="3"/>
      <c r="I8" s="3"/>
    </row>
    <row r="9" spans="1:9" x14ac:dyDescent="0.25">
      <c r="A9" s="3" t="s">
        <v>10</v>
      </c>
      <c r="B9" s="78">
        <v>27</v>
      </c>
      <c r="C9" s="78">
        <v>20</v>
      </c>
      <c r="D9" s="78">
        <f>B9*C9</f>
        <v>540</v>
      </c>
      <c r="E9" s="78">
        <v>27</v>
      </c>
      <c r="F9" s="78">
        <f>D9*E9</f>
        <v>14580</v>
      </c>
      <c r="G9" s="3"/>
      <c r="H9" s="79">
        <f>F9</f>
        <v>14580</v>
      </c>
      <c r="I9" s="3"/>
    </row>
    <row r="10" spans="1:9" x14ac:dyDescent="0.25">
      <c r="A10" s="3" t="s">
        <v>11</v>
      </c>
      <c r="B10" s="78">
        <v>34</v>
      </c>
      <c r="C10" s="78">
        <v>20</v>
      </c>
      <c r="D10" s="78">
        <f>B10*C10</f>
        <v>680</v>
      </c>
      <c r="E10" s="78">
        <v>27</v>
      </c>
      <c r="F10" s="78">
        <f>D10*E10</f>
        <v>18360</v>
      </c>
      <c r="G10" s="3"/>
      <c r="H10" s="3"/>
      <c r="I10" s="79">
        <f>F10</f>
        <v>18360</v>
      </c>
    </row>
    <row r="11" spans="1:9" x14ac:dyDescent="0.25">
      <c r="A11" s="80" t="s">
        <v>14</v>
      </c>
      <c r="B11" s="81">
        <f>SUM(B8:B10)</f>
        <v>87</v>
      </c>
      <c r="C11" s="82"/>
      <c r="D11" s="81">
        <f>SUM(D8:D10)</f>
        <v>1740</v>
      </c>
      <c r="E11" s="82"/>
      <c r="F11" s="81">
        <f>SUM(F8:F10)</f>
        <v>45940</v>
      </c>
      <c r="G11" s="3"/>
      <c r="H11" s="3"/>
      <c r="I11" s="3"/>
    </row>
    <row r="12" spans="1:9" x14ac:dyDescent="0.25">
      <c r="A12" s="77" t="s">
        <v>15</v>
      </c>
      <c r="B12" s="78"/>
      <c r="C12" s="78"/>
      <c r="D12" s="78"/>
      <c r="E12" s="78"/>
      <c r="F12" s="78"/>
      <c r="G12" s="3"/>
      <c r="H12" s="3"/>
      <c r="I12" s="3"/>
    </row>
    <row r="13" spans="1:9" x14ac:dyDescent="0.25">
      <c r="A13" s="3" t="s">
        <v>9</v>
      </c>
      <c r="B13" s="78">
        <v>26</v>
      </c>
      <c r="C13" s="78">
        <v>10</v>
      </c>
      <c r="D13" s="78">
        <f>B13*C13</f>
        <v>260</v>
      </c>
      <c r="E13" s="78">
        <v>22</v>
      </c>
      <c r="F13" s="78">
        <f>D13*E13</f>
        <v>5720</v>
      </c>
      <c r="G13" s="79">
        <f>F13</f>
        <v>5720</v>
      </c>
      <c r="H13" s="3"/>
      <c r="I13" s="3"/>
    </row>
    <row r="14" spans="1:9" x14ac:dyDescent="0.25">
      <c r="A14" s="3" t="s">
        <v>10</v>
      </c>
      <c r="B14" s="78">
        <v>27</v>
      </c>
      <c r="C14" s="78">
        <v>10</v>
      </c>
      <c r="D14" s="78">
        <f>B14*C14</f>
        <v>270</v>
      </c>
      <c r="E14" s="78">
        <v>25</v>
      </c>
      <c r="F14" s="78">
        <f>D14*E14</f>
        <v>6750</v>
      </c>
      <c r="G14" s="3"/>
      <c r="H14" s="79">
        <f>F14</f>
        <v>6750</v>
      </c>
      <c r="I14" s="3"/>
    </row>
    <row r="15" spans="1:9" x14ac:dyDescent="0.25">
      <c r="A15" s="3" t="s">
        <v>11</v>
      </c>
      <c r="B15" s="78">
        <v>34</v>
      </c>
      <c r="C15" s="78">
        <v>8</v>
      </c>
      <c r="D15" s="78">
        <f>B15*C15</f>
        <v>272</v>
      </c>
      <c r="E15" s="78">
        <v>25</v>
      </c>
      <c r="F15" s="78">
        <f>D15*E15</f>
        <v>6800</v>
      </c>
      <c r="G15" s="3"/>
      <c r="H15" s="3"/>
      <c r="I15" s="79">
        <f>F15</f>
        <v>6800</v>
      </c>
    </row>
    <row r="16" spans="1:9" x14ac:dyDescent="0.25">
      <c r="A16" s="80" t="s">
        <v>14</v>
      </c>
      <c r="B16" s="81">
        <f>SUM(B13:B15)</f>
        <v>87</v>
      </c>
      <c r="C16" s="82"/>
      <c r="D16" s="81">
        <f>SUM(D13:D15)</f>
        <v>802</v>
      </c>
      <c r="E16" s="82"/>
      <c r="F16" s="81">
        <f>SUM(F13:F15)</f>
        <v>19270</v>
      </c>
      <c r="G16" s="3"/>
      <c r="H16" s="3"/>
      <c r="I16" s="3"/>
    </row>
    <row r="17" spans="1:10" ht="16.5" thickBot="1" x14ac:dyDescent="0.3">
      <c r="A17" s="80" t="s">
        <v>16</v>
      </c>
      <c r="B17" s="78"/>
      <c r="C17" s="78"/>
      <c r="D17" s="67">
        <f>D11+D16</f>
        <v>2542</v>
      </c>
      <c r="E17" s="78"/>
      <c r="F17" s="67">
        <f>F11+F16</f>
        <v>65210</v>
      </c>
      <c r="G17" s="83">
        <f>SUM(G8:G16)</f>
        <v>18720</v>
      </c>
      <c r="H17" s="83">
        <f>SUM(H8:H16)</f>
        <v>21330</v>
      </c>
      <c r="I17" s="83">
        <f>SUM(I8:I16)</f>
        <v>25160</v>
      </c>
    </row>
    <row r="18" spans="1:10" ht="16.5" thickTop="1" x14ac:dyDescent="0.25">
      <c r="A18" s="3"/>
      <c r="B18" s="78"/>
      <c r="C18" s="78"/>
      <c r="D18" s="78"/>
      <c r="E18" s="78"/>
      <c r="F18" s="78"/>
      <c r="G18" s="3"/>
      <c r="H18" s="3"/>
      <c r="I18" s="3"/>
    </row>
    <row r="19" spans="1:10" ht="31.5" x14ac:dyDescent="0.25">
      <c r="A19" s="68" t="s">
        <v>17</v>
      </c>
      <c r="B19" s="84" t="s">
        <v>4</v>
      </c>
      <c r="C19" s="84" t="s">
        <v>5</v>
      </c>
      <c r="D19" s="84" t="s">
        <v>6</v>
      </c>
      <c r="E19" s="84" t="s">
        <v>7</v>
      </c>
      <c r="F19" s="84" t="s">
        <v>8</v>
      </c>
      <c r="G19" s="75" t="s">
        <v>9</v>
      </c>
      <c r="H19" s="75" t="s">
        <v>10</v>
      </c>
      <c r="I19" s="75" t="s">
        <v>11</v>
      </c>
    </row>
    <row r="20" spans="1:10" x14ac:dyDescent="0.25">
      <c r="A20" s="85"/>
      <c r="B20" s="86"/>
      <c r="C20" s="86"/>
      <c r="D20" s="86"/>
      <c r="E20" s="76" t="s">
        <v>12</v>
      </c>
      <c r="F20" s="76" t="s">
        <v>12</v>
      </c>
      <c r="G20" s="76" t="s">
        <v>12</v>
      </c>
      <c r="H20" s="76" t="s">
        <v>12</v>
      </c>
      <c r="I20" s="76" t="s">
        <v>12</v>
      </c>
    </row>
    <row r="21" spans="1:10" x14ac:dyDescent="0.25">
      <c r="A21" s="77" t="s">
        <v>13</v>
      </c>
    </row>
    <row r="22" spans="1:10" x14ac:dyDescent="0.25">
      <c r="A22" s="3" t="s">
        <v>9</v>
      </c>
      <c r="B22" s="78">
        <v>130</v>
      </c>
      <c r="C22" s="78">
        <v>15</v>
      </c>
      <c r="D22" s="78">
        <f>B22*C22</f>
        <v>1950</v>
      </c>
      <c r="E22" s="78">
        <v>25</v>
      </c>
      <c r="F22" s="78">
        <f>D22*E22</f>
        <v>48750</v>
      </c>
      <c r="G22" s="79">
        <f>F22</f>
        <v>48750</v>
      </c>
      <c r="H22" s="3"/>
      <c r="I22" s="3"/>
    </row>
    <row r="23" spans="1:10" x14ac:dyDescent="0.25">
      <c r="A23" s="3" t="s">
        <v>10</v>
      </c>
      <c r="B23" s="78">
        <v>132</v>
      </c>
      <c r="C23" s="78">
        <v>15</v>
      </c>
      <c r="D23" s="78">
        <f t="shared" ref="D23:D29" si="0">B23*C23</f>
        <v>1980</v>
      </c>
      <c r="E23" s="78">
        <v>27</v>
      </c>
      <c r="F23" s="78">
        <f t="shared" ref="F23:F29" si="1">D23*E23</f>
        <v>53460</v>
      </c>
      <c r="G23" s="3"/>
      <c r="H23" s="79">
        <f>F23</f>
        <v>53460</v>
      </c>
      <c r="I23" s="3"/>
    </row>
    <row r="24" spans="1:10" x14ac:dyDescent="0.25">
      <c r="A24" s="3" t="s">
        <v>11</v>
      </c>
      <c r="B24" s="78">
        <v>144</v>
      </c>
      <c r="C24" s="78">
        <v>15</v>
      </c>
      <c r="D24" s="78">
        <f t="shared" si="0"/>
        <v>2160</v>
      </c>
      <c r="E24" s="78">
        <v>27</v>
      </c>
      <c r="F24" s="78">
        <f t="shared" si="1"/>
        <v>58320</v>
      </c>
      <c r="G24" s="3"/>
      <c r="H24" s="3"/>
      <c r="I24" s="79">
        <f>F24</f>
        <v>58320</v>
      </c>
      <c r="J24" s="87"/>
    </row>
    <row r="25" spans="1:10" x14ac:dyDescent="0.25">
      <c r="A25" s="80" t="s">
        <v>14</v>
      </c>
      <c r="B25" s="81">
        <f>SUM(B22:B24)</f>
        <v>406</v>
      </c>
      <c r="C25" s="82"/>
      <c r="D25" s="81">
        <f>SUM(D22:D24)</f>
        <v>6090</v>
      </c>
      <c r="E25" s="82"/>
      <c r="F25" s="81">
        <f>SUM(F22:F24)</f>
        <v>160530</v>
      </c>
      <c r="G25" s="79"/>
      <c r="H25" s="79"/>
      <c r="I25" s="79"/>
    </row>
    <row r="26" spans="1:10" x14ac:dyDescent="0.25">
      <c r="A26" s="77" t="s">
        <v>15</v>
      </c>
      <c r="B26" s="78"/>
      <c r="C26" s="78"/>
      <c r="D26" s="78"/>
      <c r="E26" s="78"/>
      <c r="F26" s="78"/>
      <c r="G26" s="3"/>
      <c r="H26" s="3"/>
      <c r="I26" s="3"/>
    </row>
    <row r="27" spans="1:10" x14ac:dyDescent="0.25">
      <c r="A27" s="3" t="s">
        <v>9</v>
      </c>
      <c r="B27" s="78">
        <v>130</v>
      </c>
      <c r="C27" s="78">
        <v>10</v>
      </c>
      <c r="D27" s="78">
        <f t="shared" si="0"/>
        <v>1300</v>
      </c>
      <c r="E27" s="78">
        <v>22</v>
      </c>
      <c r="F27" s="78">
        <f t="shared" si="1"/>
        <v>28600</v>
      </c>
      <c r="G27" s="79">
        <f>F27</f>
        <v>28600</v>
      </c>
      <c r="H27" s="3"/>
      <c r="I27" s="3"/>
    </row>
    <row r="28" spans="1:10" x14ac:dyDescent="0.25">
      <c r="A28" s="3" t="s">
        <v>10</v>
      </c>
      <c r="B28" s="78">
        <v>132</v>
      </c>
      <c r="C28" s="78">
        <v>8</v>
      </c>
      <c r="D28" s="78">
        <f t="shared" si="0"/>
        <v>1056</v>
      </c>
      <c r="E28" s="78">
        <v>25</v>
      </c>
      <c r="F28" s="78">
        <f t="shared" si="1"/>
        <v>26400</v>
      </c>
      <c r="G28" s="3"/>
      <c r="H28" s="79">
        <f>F28</f>
        <v>26400</v>
      </c>
      <c r="I28" s="3"/>
    </row>
    <row r="29" spans="1:10" x14ac:dyDescent="0.25">
      <c r="A29" s="3" t="s">
        <v>11</v>
      </c>
      <c r="B29" s="78">
        <v>144</v>
      </c>
      <c r="C29" s="78">
        <v>10</v>
      </c>
      <c r="D29" s="78">
        <f t="shared" si="0"/>
        <v>1440</v>
      </c>
      <c r="E29" s="78">
        <v>25</v>
      </c>
      <c r="F29" s="78">
        <f t="shared" si="1"/>
        <v>36000</v>
      </c>
      <c r="G29" s="3"/>
      <c r="H29" s="3"/>
      <c r="I29" s="79">
        <f>F29</f>
        <v>36000</v>
      </c>
    </row>
    <row r="30" spans="1:10" x14ac:dyDescent="0.25">
      <c r="A30" s="80" t="s">
        <v>14</v>
      </c>
      <c r="B30" s="81">
        <f>SUM(B27:B29)</f>
        <v>406</v>
      </c>
      <c r="C30" s="82"/>
      <c r="D30" s="81">
        <f>SUM(D27:D29)</f>
        <v>3796</v>
      </c>
      <c r="E30" s="82"/>
      <c r="F30" s="81">
        <f>SUM(F27:F29)</f>
        <v>91000</v>
      </c>
      <c r="G30" s="83">
        <f>SUM(G20:G29)</f>
        <v>77350</v>
      </c>
      <c r="H30" s="83">
        <f>SUM(H20:H29)</f>
        <v>79860</v>
      </c>
      <c r="I30" s="83">
        <f>SUM(I20:I29)</f>
        <v>94320</v>
      </c>
    </row>
    <row r="31" spans="1:10" ht="16.5" thickBot="1" x14ac:dyDescent="0.3">
      <c r="A31" s="80" t="s">
        <v>16</v>
      </c>
      <c r="B31" s="78"/>
      <c r="C31" s="78"/>
      <c r="D31" s="67">
        <f>D25+D30</f>
        <v>9886</v>
      </c>
      <c r="E31" s="78"/>
      <c r="F31" s="67">
        <f>F25+F30</f>
        <v>251530</v>
      </c>
      <c r="G31" s="3"/>
      <c r="H31" s="3"/>
      <c r="I31" s="3"/>
    </row>
    <row r="32" spans="1:10" ht="16.5" thickTop="1" x14ac:dyDescent="0.25">
      <c r="A32" s="3"/>
      <c r="B32" s="78"/>
      <c r="C32" s="78"/>
      <c r="D32" s="78"/>
      <c r="E32" s="78"/>
      <c r="F32" s="78"/>
      <c r="G32" s="3"/>
      <c r="H32" s="3"/>
      <c r="I32" s="3"/>
    </row>
    <row r="33" spans="1:10" ht="16.5" thickBot="1" x14ac:dyDescent="0.3">
      <c r="A33" s="68" t="s">
        <v>18</v>
      </c>
      <c r="B33" s="86"/>
      <c r="C33" s="86"/>
      <c r="D33" s="69">
        <f>D31+D17</f>
        <v>12428</v>
      </c>
      <c r="E33" s="86"/>
      <c r="F33" s="69">
        <f>F31+F17</f>
        <v>316740</v>
      </c>
      <c r="G33" s="88">
        <f>G30+G17</f>
        <v>96070</v>
      </c>
      <c r="H33" s="88">
        <f>H30+H17</f>
        <v>101190</v>
      </c>
      <c r="I33" s="88">
        <f>I30+I17</f>
        <v>119480</v>
      </c>
      <c r="J33" s="87"/>
    </row>
    <row r="34" spans="1:10" ht="16.5" thickTop="1" x14ac:dyDescent="0.25">
      <c r="A34" s="3"/>
      <c r="B34" s="3"/>
      <c r="C34" s="3"/>
      <c r="D34" s="3"/>
      <c r="E34" s="3"/>
      <c r="F34" s="3"/>
      <c r="G34" s="3"/>
      <c r="H34" s="3"/>
      <c r="I34" s="3"/>
    </row>
  </sheetData>
  <mergeCells count="3">
    <mergeCell ref="A1:I1"/>
    <mergeCell ref="A2:I2"/>
    <mergeCell ref="G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B093-AD89-4A6F-8ACF-B3C6C78C8289}">
  <dimension ref="A1:D15"/>
  <sheetViews>
    <sheetView workbookViewId="0">
      <selection sqref="A1:XFD1048576"/>
    </sheetView>
  </sheetViews>
  <sheetFormatPr defaultRowHeight="15.75" x14ac:dyDescent="0.25"/>
  <cols>
    <col min="1" max="1" width="21.7109375" style="71" customWidth="1"/>
    <col min="2" max="4" width="10.7109375" style="71" customWidth="1"/>
    <col min="5" max="256" width="9.140625" style="71"/>
    <col min="257" max="257" width="21.7109375" style="71" customWidth="1"/>
    <col min="258" max="260" width="10.7109375" style="71" customWidth="1"/>
    <col min="261" max="512" width="9.140625" style="71"/>
    <col min="513" max="513" width="21.7109375" style="71" customWidth="1"/>
    <col min="514" max="516" width="10.7109375" style="71" customWidth="1"/>
    <col min="517" max="768" width="9.140625" style="71"/>
    <col min="769" max="769" width="21.7109375" style="71" customWidth="1"/>
    <col min="770" max="772" width="10.7109375" style="71" customWidth="1"/>
    <col min="773" max="1024" width="9.140625" style="71"/>
    <col min="1025" max="1025" width="21.7109375" style="71" customWidth="1"/>
    <col min="1026" max="1028" width="10.7109375" style="71" customWidth="1"/>
    <col min="1029" max="1280" width="9.140625" style="71"/>
    <col min="1281" max="1281" width="21.7109375" style="71" customWidth="1"/>
    <col min="1282" max="1284" width="10.7109375" style="71" customWidth="1"/>
    <col min="1285" max="1536" width="9.140625" style="71"/>
    <col min="1537" max="1537" width="21.7109375" style="71" customWidth="1"/>
    <col min="1538" max="1540" width="10.7109375" style="71" customWidth="1"/>
    <col min="1541" max="1792" width="9.140625" style="71"/>
    <col min="1793" max="1793" width="21.7109375" style="71" customWidth="1"/>
    <col min="1794" max="1796" width="10.7109375" style="71" customWidth="1"/>
    <col min="1797" max="2048" width="9.140625" style="71"/>
    <col min="2049" max="2049" width="21.7109375" style="71" customWidth="1"/>
    <col min="2050" max="2052" width="10.7109375" style="71" customWidth="1"/>
    <col min="2053" max="2304" width="9.140625" style="71"/>
    <col min="2305" max="2305" width="21.7109375" style="71" customWidth="1"/>
    <col min="2306" max="2308" width="10.7109375" style="71" customWidth="1"/>
    <col min="2309" max="2560" width="9.140625" style="71"/>
    <col min="2561" max="2561" width="21.7109375" style="71" customWidth="1"/>
    <col min="2562" max="2564" width="10.7109375" style="71" customWidth="1"/>
    <col min="2565" max="2816" width="9.140625" style="71"/>
    <col min="2817" max="2817" width="21.7109375" style="71" customWidth="1"/>
    <col min="2818" max="2820" width="10.7109375" style="71" customWidth="1"/>
    <col min="2821" max="3072" width="9.140625" style="71"/>
    <col min="3073" max="3073" width="21.7109375" style="71" customWidth="1"/>
    <col min="3074" max="3076" width="10.7109375" style="71" customWidth="1"/>
    <col min="3077" max="3328" width="9.140625" style="71"/>
    <col min="3329" max="3329" width="21.7109375" style="71" customWidth="1"/>
    <col min="3330" max="3332" width="10.7109375" style="71" customWidth="1"/>
    <col min="3333" max="3584" width="9.140625" style="71"/>
    <col min="3585" max="3585" width="21.7109375" style="71" customWidth="1"/>
    <col min="3586" max="3588" width="10.7109375" style="71" customWidth="1"/>
    <col min="3589" max="3840" width="9.140625" style="71"/>
    <col min="3841" max="3841" width="21.7109375" style="71" customWidth="1"/>
    <col min="3842" max="3844" width="10.7109375" style="71" customWidth="1"/>
    <col min="3845" max="4096" width="9.140625" style="71"/>
    <col min="4097" max="4097" width="21.7109375" style="71" customWidth="1"/>
    <col min="4098" max="4100" width="10.7109375" style="71" customWidth="1"/>
    <col min="4101" max="4352" width="9.140625" style="71"/>
    <col min="4353" max="4353" width="21.7109375" style="71" customWidth="1"/>
    <col min="4354" max="4356" width="10.7109375" style="71" customWidth="1"/>
    <col min="4357" max="4608" width="9.140625" style="71"/>
    <col min="4609" max="4609" width="21.7109375" style="71" customWidth="1"/>
    <col min="4610" max="4612" width="10.7109375" style="71" customWidth="1"/>
    <col min="4613" max="4864" width="9.140625" style="71"/>
    <col min="4865" max="4865" width="21.7109375" style="71" customWidth="1"/>
    <col min="4866" max="4868" width="10.7109375" style="71" customWidth="1"/>
    <col min="4869" max="5120" width="9.140625" style="71"/>
    <col min="5121" max="5121" width="21.7109375" style="71" customWidth="1"/>
    <col min="5122" max="5124" width="10.7109375" style="71" customWidth="1"/>
    <col min="5125" max="5376" width="9.140625" style="71"/>
    <col min="5377" max="5377" width="21.7109375" style="71" customWidth="1"/>
    <col min="5378" max="5380" width="10.7109375" style="71" customWidth="1"/>
    <col min="5381" max="5632" width="9.140625" style="71"/>
    <col min="5633" max="5633" width="21.7109375" style="71" customWidth="1"/>
    <col min="5634" max="5636" width="10.7109375" style="71" customWidth="1"/>
    <col min="5637" max="5888" width="9.140625" style="71"/>
    <col min="5889" max="5889" width="21.7109375" style="71" customWidth="1"/>
    <col min="5890" max="5892" width="10.7109375" style="71" customWidth="1"/>
    <col min="5893" max="6144" width="9.140625" style="71"/>
    <col min="6145" max="6145" width="21.7109375" style="71" customWidth="1"/>
    <col min="6146" max="6148" width="10.7109375" style="71" customWidth="1"/>
    <col min="6149" max="6400" width="9.140625" style="71"/>
    <col min="6401" max="6401" width="21.7109375" style="71" customWidth="1"/>
    <col min="6402" max="6404" width="10.7109375" style="71" customWidth="1"/>
    <col min="6405" max="6656" width="9.140625" style="71"/>
    <col min="6657" max="6657" width="21.7109375" style="71" customWidth="1"/>
    <col min="6658" max="6660" width="10.7109375" style="71" customWidth="1"/>
    <col min="6661" max="6912" width="9.140625" style="71"/>
    <col min="6913" max="6913" width="21.7109375" style="71" customWidth="1"/>
    <col min="6914" max="6916" width="10.7109375" style="71" customWidth="1"/>
    <col min="6917" max="7168" width="9.140625" style="71"/>
    <col min="7169" max="7169" width="21.7109375" style="71" customWidth="1"/>
    <col min="7170" max="7172" width="10.7109375" style="71" customWidth="1"/>
    <col min="7173" max="7424" width="9.140625" style="71"/>
    <col min="7425" max="7425" width="21.7109375" style="71" customWidth="1"/>
    <col min="7426" max="7428" width="10.7109375" style="71" customWidth="1"/>
    <col min="7429" max="7680" width="9.140625" style="71"/>
    <col min="7681" max="7681" width="21.7109375" style="71" customWidth="1"/>
    <col min="7682" max="7684" width="10.7109375" style="71" customWidth="1"/>
    <col min="7685" max="7936" width="9.140625" style="71"/>
    <col min="7937" max="7937" width="21.7109375" style="71" customWidth="1"/>
    <col min="7938" max="7940" width="10.7109375" style="71" customWidth="1"/>
    <col min="7941" max="8192" width="9.140625" style="71"/>
    <col min="8193" max="8193" width="21.7109375" style="71" customWidth="1"/>
    <col min="8194" max="8196" width="10.7109375" style="71" customWidth="1"/>
    <col min="8197" max="8448" width="9.140625" style="71"/>
    <col min="8449" max="8449" width="21.7109375" style="71" customWidth="1"/>
    <col min="8450" max="8452" width="10.7109375" style="71" customWidth="1"/>
    <col min="8453" max="8704" width="9.140625" style="71"/>
    <col min="8705" max="8705" width="21.7109375" style="71" customWidth="1"/>
    <col min="8706" max="8708" width="10.7109375" style="71" customWidth="1"/>
    <col min="8709" max="8960" width="9.140625" style="71"/>
    <col min="8961" max="8961" width="21.7109375" style="71" customWidth="1"/>
    <col min="8962" max="8964" width="10.7109375" style="71" customWidth="1"/>
    <col min="8965" max="9216" width="9.140625" style="71"/>
    <col min="9217" max="9217" width="21.7109375" style="71" customWidth="1"/>
    <col min="9218" max="9220" width="10.7109375" style="71" customWidth="1"/>
    <col min="9221" max="9472" width="9.140625" style="71"/>
    <col min="9473" max="9473" width="21.7109375" style="71" customWidth="1"/>
    <col min="9474" max="9476" width="10.7109375" style="71" customWidth="1"/>
    <col min="9477" max="9728" width="9.140625" style="71"/>
    <col min="9729" max="9729" width="21.7109375" style="71" customWidth="1"/>
    <col min="9730" max="9732" width="10.7109375" style="71" customWidth="1"/>
    <col min="9733" max="9984" width="9.140625" style="71"/>
    <col min="9985" max="9985" width="21.7109375" style="71" customWidth="1"/>
    <col min="9986" max="9988" width="10.7109375" style="71" customWidth="1"/>
    <col min="9989" max="10240" width="9.140625" style="71"/>
    <col min="10241" max="10241" width="21.7109375" style="71" customWidth="1"/>
    <col min="10242" max="10244" width="10.7109375" style="71" customWidth="1"/>
    <col min="10245" max="10496" width="9.140625" style="71"/>
    <col min="10497" max="10497" width="21.7109375" style="71" customWidth="1"/>
    <col min="10498" max="10500" width="10.7109375" style="71" customWidth="1"/>
    <col min="10501" max="10752" width="9.140625" style="71"/>
    <col min="10753" max="10753" width="21.7109375" style="71" customWidth="1"/>
    <col min="10754" max="10756" width="10.7109375" style="71" customWidth="1"/>
    <col min="10757" max="11008" width="9.140625" style="71"/>
    <col min="11009" max="11009" width="21.7109375" style="71" customWidth="1"/>
    <col min="11010" max="11012" width="10.7109375" style="71" customWidth="1"/>
    <col min="11013" max="11264" width="9.140625" style="71"/>
    <col min="11265" max="11265" width="21.7109375" style="71" customWidth="1"/>
    <col min="11266" max="11268" width="10.7109375" style="71" customWidth="1"/>
    <col min="11269" max="11520" width="9.140625" style="71"/>
    <col min="11521" max="11521" width="21.7109375" style="71" customWidth="1"/>
    <col min="11522" max="11524" width="10.7109375" style="71" customWidth="1"/>
    <col min="11525" max="11776" width="9.140625" style="71"/>
    <col min="11777" max="11777" width="21.7109375" style="71" customWidth="1"/>
    <col min="11778" max="11780" width="10.7109375" style="71" customWidth="1"/>
    <col min="11781" max="12032" width="9.140625" style="71"/>
    <col min="12033" max="12033" width="21.7109375" style="71" customWidth="1"/>
    <col min="12034" max="12036" width="10.7109375" style="71" customWidth="1"/>
    <col min="12037" max="12288" width="9.140625" style="71"/>
    <col min="12289" max="12289" width="21.7109375" style="71" customWidth="1"/>
    <col min="12290" max="12292" width="10.7109375" style="71" customWidth="1"/>
    <col min="12293" max="12544" width="9.140625" style="71"/>
    <col min="12545" max="12545" width="21.7109375" style="71" customWidth="1"/>
    <col min="12546" max="12548" width="10.7109375" style="71" customWidth="1"/>
    <col min="12549" max="12800" width="9.140625" style="71"/>
    <col min="12801" max="12801" width="21.7109375" style="71" customWidth="1"/>
    <col min="12802" max="12804" width="10.7109375" style="71" customWidth="1"/>
    <col min="12805" max="13056" width="9.140625" style="71"/>
    <col min="13057" max="13057" width="21.7109375" style="71" customWidth="1"/>
    <col min="13058" max="13060" width="10.7109375" style="71" customWidth="1"/>
    <col min="13061" max="13312" width="9.140625" style="71"/>
    <col min="13313" max="13313" width="21.7109375" style="71" customWidth="1"/>
    <col min="13314" max="13316" width="10.7109375" style="71" customWidth="1"/>
    <col min="13317" max="13568" width="9.140625" style="71"/>
    <col min="13569" max="13569" width="21.7109375" style="71" customWidth="1"/>
    <col min="13570" max="13572" width="10.7109375" style="71" customWidth="1"/>
    <col min="13573" max="13824" width="9.140625" style="71"/>
    <col min="13825" max="13825" width="21.7109375" style="71" customWidth="1"/>
    <col min="13826" max="13828" width="10.7109375" style="71" customWidth="1"/>
    <col min="13829" max="14080" width="9.140625" style="71"/>
    <col min="14081" max="14081" width="21.7109375" style="71" customWidth="1"/>
    <col min="14082" max="14084" width="10.7109375" style="71" customWidth="1"/>
    <col min="14085" max="14336" width="9.140625" style="71"/>
    <col min="14337" max="14337" width="21.7109375" style="71" customWidth="1"/>
    <col min="14338" max="14340" width="10.7109375" style="71" customWidth="1"/>
    <col min="14341" max="14592" width="9.140625" style="71"/>
    <col min="14593" max="14593" width="21.7109375" style="71" customWidth="1"/>
    <col min="14594" max="14596" width="10.7109375" style="71" customWidth="1"/>
    <col min="14597" max="14848" width="9.140625" style="71"/>
    <col min="14849" max="14849" width="21.7109375" style="71" customWidth="1"/>
    <col min="14850" max="14852" width="10.7109375" style="71" customWidth="1"/>
    <col min="14853" max="15104" width="9.140625" style="71"/>
    <col min="15105" max="15105" width="21.7109375" style="71" customWidth="1"/>
    <col min="15106" max="15108" width="10.7109375" style="71" customWidth="1"/>
    <col min="15109" max="15360" width="9.140625" style="71"/>
    <col min="15361" max="15361" width="21.7109375" style="71" customWidth="1"/>
    <col min="15362" max="15364" width="10.7109375" style="71" customWidth="1"/>
    <col min="15365" max="15616" width="9.140625" style="71"/>
    <col min="15617" max="15617" width="21.7109375" style="71" customWidth="1"/>
    <col min="15618" max="15620" width="10.7109375" style="71" customWidth="1"/>
    <col min="15621" max="15872" width="9.140625" style="71"/>
    <col min="15873" max="15873" width="21.7109375" style="71" customWidth="1"/>
    <col min="15874" max="15876" width="10.7109375" style="71" customWidth="1"/>
    <col min="15877" max="16128" width="9.140625" style="71"/>
    <col min="16129" max="16129" width="21.7109375" style="71" customWidth="1"/>
    <col min="16130" max="16132" width="10.7109375" style="71" customWidth="1"/>
    <col min="16133" max="16384" width="9.140625" style="71"/>
  </cols>
  <sheetData>
    <row r="1" spans="1:4" x14ac:dyDescent="0.25">
      <c r="A1" s="70" t="s">
        <v>19</v>
      </c>
      <c r="B1" s="70"/>
      <c r="C1" s="70"/>
      <c r="D1" s="70"/>
    </row>
    <row r="2" spans="1:4" x14ac:dyDescent="0.25">
      <c r="A2" s="70" t="s">
        <v>20</v>
      </c>
      <c r="B2" s="70"/>
      <c r="C2" s="70"/>
      <c r="D2" s="70"/>
    </row>
    <row r="3" spans="1:4" x14ac:dyDescent="0.25">
      <c r="A3" s="72"/>
      <c r="B3" s="72"/>
      <c r="C3" s="72"/>
      <c r="D3" s="72"/>
    </row>
    <row r="4" spans="1:4" x14ac:dyDescent="0.25">
      <c r="A4" s="89"/>
      <c r="B4" s="75" t="s">
        <v>9</v>
      </c>
      <c r="C4" s="75" t="s">
        <v>10</v>
      </c>
      <c r="D4" s="75" t="s">
        <v>11</v>
      </c>
    </row>
    <row r="5" spans="1:4" x14ac:dyDescent="0.25">
      <c r="A5" s="77" t="s">
        <v>21</v>
      </c>
      <c r="B5" s="2" t="s">
        <v>22</v>
      </c>
      <c r="C5" s="2" t="s">
        <v>22</v>
      </c>
      <c r="D5" s="2" t="s">
        <v>22</v>
      </c>
    </row>
    <row r="6" spans="1:4" x14ac:dyDescent="0.25">
      <c r="A6" s="3" t="s">
        <v>3</v>
      </c>
      <c r="B6" s="3">
        <v>260</v>
      </c>
      <c r="C6" s="3">
        <v>270</v>
      </c>
      <c r="D6" s="3">
        <v>340</v>
      </c>
    </row>
    <row r="7" spans="1:4" x14ac:dyDescent="0.25">
      <c r="A7" s="80" t="s">
        <v>14</v>
      </c>
      <c r="B7" s="90">
        <f>SUM(B6)</f>
        <v>260</v>
      </c>
      <c r="C7" s="90">
        <f>SUM(C6)</f>
        <v>270</v>
      </c>
      <c r="D7" s="90">
        <f>SUM(D6)</f>
        <v>340</v>
      </c>
    </row>
    <row r="8" spans="1:4" x14ac:dyDescent="0.25">
      <c r="A8" s="77" t="s">
        <v>23</v>
      </c>
      <c r="B8" s="2" t="s">
        <v>22</v>
      </c>
      <c r="C8" s="2" t="s">
        <v>22</v>
      </c>
      <c r="D8" s="2" t="s">
        <v>22</v>
      </c>
    </row>
    <row r="9" spans="1:4" x14ac:dyDescent="0.25">
      <c r="A9" s="3" t="s">
        <v>17</v>
      </c>
      <c r="B9" s="3">
        <f>130*8</f>
        <v>1040</v>
      </c>
      <c r="C9" s="3">
        <f>132*8</f>
        <v>1056</v>
      </c>
      <c r="D9" s="3">
        <f>144*8</f>
        <v>1152</v>
      </c>
    </row>
    <row r="10" spans="1:4" x14ac:dyDescent="0.25">
      <c r="A10" s="80" t="s">
        <v>14</v>
      </c>
      <c r="B10" s="90">
        <f>SUM(B9)</f>
        <v>1040</v>
      </c>
      <c r="C10" s="90">
        <f>SUM(C9)</f>
        <v>1056</v>
      </c>
      <c r="D10" s="90">
        <f>SUM(D9)</f>
        <v>1152</v>
      </c>
    </row>
    <row r="11" spans="1:4" x14ac:dyDescent="0.25">
      <c r="A11" s="77" t="s">
        <v>24</v>
      </c>
      <c r="B11" s="2" t="s">
        <v>25</v>
      </c>
      <c r="C11" s="2" t="s">
        <v>25</v>
      </c>
      <c r="D11" s="2" t="s">
        <v>25</v>
      </c>
    </row>
    <row r="12" spans="1:4" x14ac:dyDescent="0.25">
      <c r="A12" s="3" t="s">
        <v>3</v>
      </c>
      <c r="B12" s="3">
        <f>26*3</f>
        <v>78</v>
      </c>
      <c r="C12" s="3">
        <f>27*3</f>
        <v>81</v>
      </c>
      <c r="D12" s="3">
        <f>34*3</f>
        <v>102</v>
      </c>
    </row>
    <row r="13" spans="1:4" x14ac:dyDescent="0.25">
      <c r="A13" s="3" t="s">
        <v>17</v>
      </c>
      <c r="B13" s="3">
        <v>260</v>
      </c>
      <c r="C13" s="3">
        <v>264</v>
      </c>
      <c r="D13" s="3">
        <v>288</v>
      </c>
    </row>
    <row r="14" spans="1:4" x14ac:dyDescent="0.25">
      <c r="A14" s="68" t="s">
        <v>14</v>
      </c>
      <c r="B14" s="91">
        <f>SUM(B12:B13)</f>
        <v>338</v>
      </c>
      <c r="C14" s="91">
        <f>SUM(C12:C13)</f>
        <v>345</v>
      </c>
      <c r="D14" s="91">
        <f>SUM(D12:D13)</f>
        <v>390</v>
      </c>
    </row>
    <row r="15" spans="1:4" x14ac:dyDescent="0.25">
      <c r="A15" s="3"/>
      <c r="B15" s="3"/>
      <c r="C15" s="3"/>
      <c r="D15" s="3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3DB5-1BDB-46E1-81F0-CE9549A9183B}">
  <dimension ref="A1:E18"/>
  <sheetViews>
    <sheetView workbookViewId="0">
      <selection activeCell="G12" sqref="G12"/>
    </sheetView>
  </sheetViews>
  <sheetFormatPr defaultRowHeight="15.75" x14ac:dyDescent="0.25"/>
  <cols>
    <col min="1" max="1" width="21.7109375" style="71" customWidth="1"/>
    <col min="2" max="3" width="9.28515625" style="71" bestFit="1" customWidth="1"/>
    <col min="4" max="4" width="10.140625" style="71" bestFit="1" customWidth="1"/>
    <col min="5" max="5" width="9.28515625" style="71" bestFit="1" customWidth="1"/>
    <col min="6" max="256" width="9.140625" style="71"/>
    <col min="257" max="257" width="21.7109375" style="71" customWidth="1"/>
    <col min="258" max="259" width="9.28515625" style="71" bestFit="1" customWidth="1"/>
    <col min="260" max="260" width="10.140625" style="71" bestFit="1" customWidth="1"/>
    <col min="261" max="261" width="9.28515625" style="71" bestFit="1" customWidth="1"/>
    <col min="262" max="512" width="9.140625" style="71"/>
    <col min="513" max="513" width="21.7109375" style="71" customWidth="1"/>
    <col min="514" max="515" width="9.28515625" style="71" bestFit="1" customWidth="1"/>
    <col min="516" max="516" width="10.140625" style="71" bestFit="1" customWidth="1"/>
    <col min="517" max="517" width="9.28515625" style="71" bestFit="1" customWidth="1"/>
    <col min="518" max="768" width="9.140625" style="71"/>
    <col min="769" max="769" width="21.7109375" style="71" customWidth="1"/>
    <col min="770" max="771" width="9.28515625" style="71" bestFit="1" customWidth="1"/>
    <col min="772" max="772" width="10.140625" style="71" bestFit="1" customWidth="1"/>
    <col min="773" max="773" width="9.28515625" style="71" bestFit="1" customWidth="1"/>
    <col min="774" max="1024" width="9.140625" style="71"/>
    <col min="1025" max="1025" width="21.7109375" style="71" customWidth="1"/>
    <col min="1026" max="1027" width="9.28515625" style="71" bestFit="1" customWidth="1"/>
    <col min="1028" max="1028" width="10.140625" style="71" bestFit="1" customWidth="1"/>
    <col min="1029" max="1029" width="9.28515625" style="71" bestFit="1" customWidth="1"/>
    <col min="1030" max="1280" width="9.140625" style="71"/>
    <col min="1281" max="1281" width="21.7109375" style="71" customWidth="1"/>
    <col min="1282" max="1283" width="9.28515625" style="71" bestFit="1" customWidth="1"/>
    <col min="1284" max="1284" width="10.140625" style="71" bestFit="1" customWidth="1"/>
    <col min="1285" max="1285" width="9.28515625" style="71" bestFit="1" customWidth="1"/>
    <col min="1286" max="1536" width="9.140625" style="71"/>
    <col min="1537" max="1537" width="21.7109375" style="71" customWidth="1"/>
    <col min="1538" max="1539" width="9.28515625" style="71" bestFit="1" customWidth="1"/>
    <col min="1540" max="1540" width="10.140625" style="71" bestFit="1" customWidth="1"/>
    <col min="1541" max="1541" width="9.28515625" style="71" bestFit="1" customWidth="1"/>
    <col min="1542" max="1792" width="9.140625" style="71"/>
    <col min="1793" max="1793" width="21.7109375" style="71" customWidth="1"/>
    <col min="1794" max="1795" width="9.28515625" style="71" bestFit="1" customWidth="1"/>
    <col min="1796" max="1796" width="10.140625" style="71" bestFit="1" customWidth="1"/>
    <col min="1797" max="1797" width="9.28515625" style="71" bestFit="1" customWidth="1"/>
    <col min="1798" max="2048" width="9.140625" style="71"/>
    <col min="2049" max="2049" width="21.7109375" style="71" customWidth="1"/>
    <col min="2050" max="2051" width="9.28515625" style="71" bestFit="1" customWidth="1"/>
    <col min="2052" max="2052" width="10.140625" style="71" bestFit="1" customWidth="1"/>
    <col min="2053" max="2053" width="9.28515625" style="71" bestFit="1" customWidth="1"/>
    <col min="2054" max="2304" width="9.140625" style="71"/>
    <col min="2305" max="2305" width="21.7109375" style="71" customWidth="1"/>
    <col min="2306" max="2307" width="9.28515625" style="71" bestFit="1" customWidth="1"/>
    <col min="2308" max="2308" width="10.140625" style="71" bestFit="1" customWidth="1"/>
    <col min="2309" max="2309" width="9.28515625" style="71" bestFit="1" customWidth="1"/>
    <col min="2310" max="2560" width="9.140625" style="71"/>
    <col min="2561" max="2561" width="21.7109375" style="71" customWidth="1"/>
    <col min="2562" max="2563" width="9.28515625" style="71" bestFit="1" customWidth="1"/>
    <col min="2564" max="2564" width="10.140625" style="71" bestFit="1" customWidth="1"/>
    <col min="2565" max="2565" width="9.28515625" style="71" bestFit="1" customWidth="1"/>
    <col min="2566" max="2816" width="9.140625" style="71"/>
    <col min="2817" max="2817" width="21.7109375" style="71" customWidth="1"/>
    <col min="2818" max="2819" width="9.28515625" style="71" bestFit="1" customWidth="1"/>
    <col min="2820" max="2820" width="10.140625" style="71" bestFit="1" customWidth="1"/>
    <col min="2821" max="2821" width="9.28515625" style="71" bestFit="1" customWidth="1"/>
    <col min="2822" max="3072" width="9.140625" style="71"/>
    <col min="3073" max="3073" width="21.7109375" style="71" customWidth="1"/>
    <col min="3074" max="3075" width="9.28515625" style="71" bestFit="1" customWidth="1"/>
    <col min="3076" max="3076" width="10.140625" style="71" bestFit="1" customWidth="1"/>
    <col min="3077" max="3077" width="9.28515625" style="71" bestFit="1" customWidth="1"/>
    <col min="3078" max="3328" width="9.140625" style="71"/>
    <col min="3329" max="3329" width="21.7109375" style="71" customWidth="1"/>
    <col min="3330" max="3331" width="9.28515625" style="71" bestFit="1" customWidth="1"/>
    <col min="3332" max="3332" width="10.140625" style="71" bestFit="1" customWidth="1"/>
    <col min="3333" max="3333" width="9.28515625" style="71" bestFit="1" customWidth="1"/>
    <col min="3334" max="3584" width="9.140625" style="71"/>
    <col min="3585" max="3585" width="21.7109375" style="71" customWidth="1"/>
    <col min="3586" max="3587" width="9.28515625" style="71" bestFit="1" customWidth="1"/>
    <col min="3588" max="3588" width="10.140625" style="71" bestFit="1" customWidth="1"/>
    <col min="3589" max="3589" width="9.28515625" style="71" bestFit="1" customWidth="1"/>
    <col min="3590" max="3840" width="9.140625" style="71"/>
    <col min="3841" max="3841" width="21.7109375" style="71" customWidth="1"/>
    <col min="3842" max="3843" width="9.28515625" style="71" bestFit="1" customWidth="1"/>
    <col min="3844" max="3844" width="10.140625" style="71" bestFit="1" customWidth="1"/>
    <col min="3845" max="3845" width="9.28515625" style="71" bestFit="1" customWidth="1"/>
    <col min="3846" max="4096" width="9.140625" style="71"/>
    <col min="4097" max="4097" width="21.7109375" style="71" customWidth="1"/>
    <col min="4098" max="4099" width="9.28515625" style="71" bestFit="1" customWidth="1"/>
    <col min="4100" max="4100" width="10.140625" style="71" bestFit="1" customWidth="1"/>
    <col min="4101" max="4101" width="9.28515625" style="71" bestFit="1" customWidth="1"/>
    <col min="4102" max="4352" width="9.140625" style="71"/>
    <col min="4353" max="4353" width="21.7109375" style="71" customWidth="1"/>
    <col min="4354" max="4355" width="9.28515625" style="71" bestFit="1" customWidth="1"/>
    <col min="4356" max="4356" width="10.140625" style="71" bestFit="1" customWidth="1"/>
    <col min="4357" max="4357" width="9.28515625" style="71" bestFit="1" customWidth="1"/>
    <col min="4358" max="4608" width="9.140625" style="71"/>
    <col min="4609" max="4609" width="21.7109375" style="71" customWidth="1"/>
    <col min="4610" max="4611" width="9.28515625" style="71" bestFit="1" customWidth="1"/>
    <col min="4612" max="4612" width="10.140625" style="71" bestFit="1" customWidth="1"/>
    <col min="4613" max="4613" width="9.28515625" style="71" bestFit="1" customWidth="1"/>
    <col min="4614" max="4864" width="9.140625" style="71"/>
    <col min="4865" max="4865" width="21.7109375" style="71" customWidth="1"/>
    <col min="4866" max="4867" width="9.28515625" style="71" bestFit="1" customWidth="1"/>
    <col min="4868" max="4868" width="10.140625" style="71" bestFit="1" customWidth="1"/>
    <col min="4869" max="4869" width="9.28515625" style="71" bestFit="1" customWidth="1"/>
    <col min="4870" max="5120" width="9.140625" style="71"/>
    <col min="5121" max="5121" width="21.7109375" style="71" customWidth="1"/>
    <col min="5122" max="5123" width="9.28515625" style="71" bestFit="1" customWidth="1"/>
    <col min="5124" max="5124" width="10.140625" style="71" bestFit="1" customWidth="1"/>
    <col min="5125" max="5125" width="9.28515625" style="71" bestFit="1" customWidth="1"/>
    <col min="5126" max="5376" width="9.140625" style="71"/>
    <col min="5377" max="5377" width="21.7109375" style="71" customWidth="1"/>
    <col min="5378" max="5379" width="9.28515625" style="71" bestFit="1" customWidth="1"/>
    <col min="5380" max="5380" width="10.140625" style="71" bestFit="1" customWidth="1"/>
    <col min="5381" max="5381" width="9.28515625" style="71" bestFit="1" customWidth="1"/>
    <col min="5382" max="5632" width="9.140625" style="71"/>
    <col min="5633" max="5633" width="21.7109375" style="71" customWidth="1"/>
    <col min="5634" max="5635" width="9.28515625" style="71" bestFit="1" customWidth="1"/>
    <col min="5636" max="5636" width="10.140625" style="71" bestFit="1" customWidth="1"/>
    <col min="5637" max="5637" width="9.28515625" style="71" bestFit="1" customWidth="1"/>
    <col min="5638" max="5888" width="9.140625" style="71"/>
    <col min="5889" max="5889" width="21.7109375" style="71" customWidth="1"/>
    <col min="5890" max="5891" width="9.28515625" style="71" bestFit="1" customWidth="1"/>
    <col min="5892" max="5892" width="10.140625" style="71" bestFit="1" customWidth="1"/>
    <col min="5893" max="5893" width="9.28515625" style="71" bestFit="1" customWidth="1"/>
    <col min="5894" max="6144" width="9.140625" style="71"/>
    <col min="6145" max="6145" width="21.7109375" style="71" customWidth="1"/>
    <col min="6146" max="6147" width="9.28515625" style="71" bestFit="1" customWidth="1"/>
    <col min="6148" max="6148" width="10.140625" style="71" bestFit="1" customWidth="1"/>
    <col min="6149" max="6149" width="9.28515625" style="71" bestFit="1" customWidth="1"/>
    <col min="6150" max="6400" width="9.140625" style="71"/>
    <col min="6401" max="6401" width="21.7109375" style="71" customWidth="1"/>
    <col min="6402" max="6403" width="9.28515625" style="71" bestFit="1" customWidth="1"/>
    <col min="6404" max="6404" width="10.140625" style="71" bestFit="1" customWidth="1"/>
    <col min="6405" max="6405" width="9.28515625" style="71" bestFit="1" customWidth="1"/>
    <col min="6406" max="6656" width="9.140625" style="71"/>
    <col min="6657" max="6657" width="21.7109375" style="71" customWidth="1"/>
    <col min="6658" max="6659" width="9.28515625" style="71" bestFit="1" customWidth="1"/>
    <col min="6660" max="6660" width="10.140625" style="71" bestFit="1" customWidth="1"/>
    <col min="6661" max="6661" width="9.28515625" style="71" bestFit="1" customWidth="1"/>
    <col min="6662" max="6912" width="9.140625" style="71"/>
    <col min="6913" max="6913" width="21.7109375" style="71" customWidth="1"/>
    <col min="6914" max="6915" width="9.28515625" style="71" bestFit="1" customWidth="1"/>
    <col min="6916" max="6916" width="10.140625" style="71" bestFit="1" customWidth="1"/>
    <col min="6917" max="6917" width="9.28515625" style="71" bestFit="1" customWidth="1"/>
    <col min="6918" max="7168" width="9.140625" style="71"/>
    <col min="7169" max="7169" width="21.7109375" style="71" customWidth="1"/>
    <col min="7170" max="7171" width="9.28515625" style="71" bestFit="1" customWidth="1"/>
    <col min="7172" max="7172" width="10.140625" style="71" bestFit="1" customWidth="1"/>
    <col min="7173" max="7173" width="9.28515625" style="71" bestFit="1" customWidth="1"/>
    <col min="7174" max="7424" width="9.140625" style="71"/>
    <col min="7425" max="7425" width="21.7109375" style="71" customWidth="1"/>
    <col min="7426" max="7427" width="9.28515625" style="71" bestFit="1" customWidth="1"/>
    <col min="7428" max="7428" width="10.140625" style="71" bestFit="1" customWidth="1"/>
    <col min="7429" max="7429" width="9.28515625" style="71" bestFit="1" customWidth="1"/>
    <col min="7430" max="7680" width="9.140625" style="71"/>
    <col min="7681" max="7681" width="21.7109375" style="71" customWidth="1"/>
    <col min="7682" max="7683" width="9.28515625" style="71" bestFit="1" customWidth="1"/>
    <col min="7684" max="7684" width="10.140625" style="71" bestFit="1" customWidth="1"/>
    <col min="7685" max="7685" width="9.28515625" style="71" bestFit="1" customWidth="1"/>
    <col min="7686" max="7936" width="9.140625" style="71"/>
    <col min="7937" max="7937" width="21.7109375" style="71" customWidth="1"/>
    <col min="7938" max="7939" width="9.28515625" style="71" bestFit="1" customWidth="1"/>
    <col min="7940" max="7940" width="10.140625" style="71" bestFit="1" customWidth="1"/>
    <col min="7941" max="7941" width="9.28515625" style="71" bestFit="1" customWidth="1"/>
    <col min="7942" max="8192" width="9.140625" style="71"/>
    <col min="8193" max="8193" width="21.7109375" style="71" customWidth="1"/>
    <col min="8194" max="8195" width="9.28515625" style="71" bestFit="1" customWidth="1"/>
    <col min="8196" max="8196" width="10.140625" style="71" bestFit="1" customWidth="1"/>
    <col min="8197" max="8197" width="9.28515625" style="71" bestFit="1" customWidth="1"/>
    <col min="8198" max="8448" width="9.140625" style="71"/>
    <col min="8449" max="8449" width="21.7109375" style="71" customWidth="1"/>
    <col min="8450" max="8451" width="9.28515625" style="71" bestFit="1" customWidth="1"/>
    <col min="8452" max="8452" width="10.140625" style="71" bestFit="1" customWidth="1"/>
    <col min="8453" max="8453" width="9.28515625" style="71" bestFit="1" customWidth="1"/>
    <col min="8454" max="8704" width="9.140625" style="71"/>
    <col min="8705" max="8705" width="21.7109375" style="71" customWidth="1"/>
    <col min="8706" max="8707" width="9.28515625" style="71" bestFit="1" customWidth="1"/>
    <col min="8708" max="8708" width="10.140625" style="71" bestFit="1" customWidth="1"/>
    <col min="8709" max="8709" width="9.28515625" style="71" bestFit="1" customWidth="1"/>
    <col min="8710" max="8960" width="9.140625" style="71"/>
    <col min="8961" max="8961" width="21.7109375" style="71" customWidth="1"/>
    <col min="8962" max="8963" width="9.28515625" style="71" bestFit="1" customWidth="1"/>
    <col min="8964" max="8964" width="10.140625" style="71" bestFit="1" customWidth="1"/>
    <col min="8965" max="8965" width="9.28515625" style="71" bestFit="1" customWidth="1"/>
    <col min="8966" max="9216" width="9.140625" style="71"/>
    <col min="9217" max="9217" width="21.7109375" style="71" customWidth="1"/>
    <col min="9218" max="9219" width="9.28515625" style="71" bestFit="1" customWidth="1"/>
    <col min="9220" max="9220" width="10.140625" style="71" bestFit="1" customWidth="1"/>
    <col min="9221" max="9221" width="9.28515625" style="71" bestFit="1" customWidth="1"/>
    <col min="9222" max="9472" width="9.140625" style="71"/>
    <col min="9473" max="9473" width="21.7109375" style="71" customWidth="1"/>
    <col min="9474" max="9475" width="9.28515625" style="71" bestFit="1" customWidth="1"/>
    <col min="9476" max="9476" width="10.140625" style="71" bestFit="1" customWidth="1"/>
    <col min="9477" max="9477" width="9.28515625" style="71" bestFit="1" customWidth="1"/>
    <col min="9478" max="9728" width="9.140625" style="71"/>
    <col min="9729" max="9729" width="21.7109375" style="71" customWidth="1"/>
    <col min="9730" max="9731" width="9.28515625" style="71" bestFit="1" customWidth="1"/>
    <col min="9732" max="9732" width="10.140625" style="71" bestFit="1" customWidth="1"/>
    <col min="9733" max="9733" width="9.28515625" style="71" bestFit="1" customWidth="1"/>
    <col min="9734" max="9984" width="9.140625" style="71"/>
    <col min="9985" max="9985" width="21.7109375" style="71" customWidth="1"/>
    <col min="9986" max="9987" width="9.28515625" style="71" bestFit="1" customWidth="1"/>
    <col min="9988" max="9988" width="10.140625" style="71" bestFit="1" customWidth="1"/>
    <col min="9989" max="9989" width="9.28515625" style="71" bestFit="1" customWidth="1"/>
    <col min="9990" max="10240" width="9.140625" style="71"/>
    <col min="10241" max="10241" width="21.7109375" style="71" customWidth="1"/>
    <col min="10242" max="10243" width="9.28515625" style="71" bestFit="1" customWidth="1"/>
    <col min="10244" max="10244" width="10.140625" style="71" bestFit="1" customWidth="1"/>
    <col min="10245" max="10245" width="9.28515625" style="71" bestFit="1" customWidth="1"/>
    <col min="10246" max="10496" width="9.140625" style="71"/>
    <col min="10497" max="10497" width="21.7109375" style="71" customWidth="1"/>
    <col min="10498" max="10499" width="9.28515625" style="71" bestFit="1" customWidth="1"/>
    <col min="10500" max="10500" width="10.140625" style="71" bestFit="1" customWidth="1"/>
    <col min="10501" max="10501" width="9.28515625" style="71" bestFit="1" customWidth="1"/>
    <col min="10502" max="10752" width="9.140625" style="71"/>
    <col min="10753" max="10753" width="21.7109375" style="71" customWidth="1"/>
    <col min="10754" max="10755" width="9.28515625" style="71" bestFit="1" customWidth="1"/>
    <col min="10756" max="10756" width="10.140625" style="71" bestFit="1" customWidth="1"/>
    <col min="10757" max="10757" width="9.28515625" style="71" bestFit="1" customWidth="1"/>
    <col min="10758" max="11008" width="9.140625" style="71"/>
    <col min="11009" max="11009" width="21.7109375" style="71" customWidth="1"/>
    <col min="11010" max="11011" width="9.28515625" style="71" bestFit="1" customWidth="1"/>
    <col min="11012" max="11012" width="10.140625" style="71" bestFit="1" customWidth="1"/>
    <col min="11013" max="11013" width="9.28515625" style="71" bestFit="1" customWidth="1"/>
    <col min="11014" max="11264" width="9.140625" style="71"/>
    <col min="11265" max="11265" width="21.7109375" style="71" customWidth="1"/>
    <col min="11266" max="11267" width="9.28515625" style="71" bestFit="1" customWidth="1"/>
    <col min="11268" max="11268" width="10.140625" style="71" bestFit="1" customWidth="1"/>
    <col min="11269" max="11269" width="9.28515625" style="71" bestFit="1" customWidth="1"/>
    <col min="11270" max="11520" width="9.140625" style="71"/>
    <col min="11521" max="11521" width="21.7109375" style="71" customWidth="1"/>
    <col min="11522" max="11523" width="9.28515625" style="71" bestFit="1" customWidth="1"/>
    <col min="11524" max="11524" width="10.140625" style="71" bestFit="1" customWidth="1"/>
    <col min="11525" max="11525" width="9.28515625" style="71" bestFit="1" customWidth="1"/>
    <col min="11526" max="11776" width="9.140625" style="71"/>
    <col min="11777" max="11777" width="21.7109375" style="71" customWidth="1"/>
    <col min="11778" max="11779" width="9.28515625" style="71" bestFit="1" customWidth="1"/>
    <col min="11780" max="11780" width="10.140625" style="71" bestFit="1" customWidth="1"/>
    <col min="11781" max="11781" width="9.28515625" style="71" bestFit="1" customWidth="1"/>
    <col min="11782" max="12032" width="9.140625" style="71"/>
    <col min="12033" max="12033" width="21.7109375" style="71" customWidth="1"/>
    <col min="12034" max="12035" width="9.28515625" style="71" bestFit="1" customWidth="1"/>
    <col min="12036" max="12036" width="10.140625" style="71" bestFit="1" customWidth="1"/>
    <col min="12037" max="12037" width="9.28515625" style="71" bestFit="1" customWidth="1"/>
    <col min="12038" max="12288" width="9.140625" style="71"/>
    <col min="12289" max="12289" width="21.7109375" style="71" customWidth="1"/>
    <col min="12290" max="12291" width="9.28515625" style="71" bestFit="1" customWidth="1"/>
    <col min="12292" max="12292" width="10.140625" style="71" bestFit="1" customWidth="1"/>
    <col min="12293" max="12293" width="9.28515625" style="71" bestFit="1" customWidth="1"/>
    <col min="12294" max="12544" width="9.140625" style="71"/>
    <col min="12545" max="12545" width="21.7109375" style="71" customWidth="1"/>
    <col min="12546" max="12547" width="9.28515625" style="71" bestFit="1" customWidth="1"/>
    <col min="12548" max="12548" width="10.140625" style="71" bestFit="1" customWidth="1"/>
    <col min="12549" max="12549" width="9.28515625" style="71" bestFit="1" customWidth="1"/>
    <col min="12550" max="12800" width="9.140625" style="71"/>
    <col min="12801" max="12801" width="21.7109375" style="71" customWidth="1"/>
    <col min="12802" max="12803" width="9.28515625" style="71" bestFit="1" customWidth="1"/>
    <col min="12804" max="12804" width="10.140625" style="71" bestFit="1" customWidth="1"/>
    <col min="12805" max="12805" width="9.28515625" style="71" bestFit="1" customWidth="1"/>
    <col min="12806" max="13056" width="9.140625" style="71"/>
    <col min="13057" max="13057" width="21.7109375" style="71" customWidth="1"/>
    <col min="13058" max="13059" width="9.28515625" style="71" bestFit="1" customWidth="1"/>
    <col min="13060" max="13060" width="10.140625" style="71" bestFit="1" customWidth="1"/>
    <col min="13061" max="13061" width="9.28515625" style="71" bestFit="1" customWidth="1"/>
    <col min="13062" max="13312" width="9.140625" style="71"/>
    <col min="13313" max="13313" width="21.7109375" style="71" customWidth="1"/>
    <col min="13314" max="13315" width="9.28515625" style="71" bestFit="1" customWidth="1"/>
    <col min="13316" max="13316" width="10.140625" style="71" bestFit="1" customWidth="1"/>
    <col min="13317" max="13317" width="9.28515625" style="71" bestFit="1" customWidth="1"/>
    <col min="13318" max="13568" width="9.140625" style="71"/>
    <col min="13569" max="13569" width="21.7109375" style="71" customWidth="1"/>
    <col min="13570" max="13571" width="9.28515625" style="71" bestFit="1" customWidth="1"/>
    <col min="13572" max="13572" width="10.140625" style="71" bestFit="1" customWidth="1"/>
    <col min="13573" max="13573" width="9.28515625" style="71" bestFit="1" customWidth="1"/>
    <col min="13574" max="13824" width="9.140625" style="71"/>
    <col min="13825" max="13825" width="21.7109375" style="71" customWidth="1"/>
    <col min="13826" max="13827" width="9.28515625" style="71" bestFit="1" customWidth="1"/>
    <col min="13828" max="13828" width="10.140625" style="71" bestFit="1" customWidth="1"/>
    <col min="13829" max="13829" width="9.28515625" style="71" bestFit="1" customWidth="1"/>
    <col min="13830" max="14080" width="9.140625" style="71"/>
    <col min="14081" max="14081" width="21.7109375" style="71" customWidth="1"/>
    <col min="14082" max="14083" width="9.28515625" style="71" bestFit="1" customWidth="1"/>
    <col min="14084" max="14084" width="10.140625" style="71" bestFit="1" customWidth="1"/>
    <col min="14085" max="14085" width="9.28515625" style="71" bestFit="1" customWidth="1"/>
    <col min="14086" max="14336" width="9.140625" style="71"/>
    <col min="14337" max="14337" width="21.7109375" style="71" customWidth="1"/>
    <col min="14338" max="14339" width="9.28515625" style="71" bestFit="1" customWidth="1"/>
    <col min="14340" max="14340" width="10.140625" style="71" bestFit="1" customWidth="1"/>
    <col min="14341" max="14341" width="9.28515625" style="71" bestFit="1" customWidth="1"/>
    <col min="14342" max="14592" width="9.140625" style="71"/>
    <col min="14593" max="14593" width="21.7109375" style="71" customWidth="1"/>
    <col min="14594" max="14595" width="9.28515625" style="71" bestFit="1" customWidth="1"/>
    <col min="14596" max="14596" width="10.140625" style="71" bestFit="1" customWidth="1"/>
    <col min="14597" max="14597" width="9.28515625" style="71" bestFit="1" customWidth="1"/>
    <col min="14598" max="14848" width="9.140625" style="71"/>
    <col min="14849" max="14849" width="21.7109375" style="71" customWidth="1"/>
    <col min="14850" max="14851" width="9.28515625" style="71" bestFit="1" customWidth="1"/>
    <col min="14852" max="14852" width="10.140625" style="71" bestFit="1" customWidth="1"/>
    <col min="14853" max="14853" width="9.28515625" style="71" bestFit="1" customWidth="1"/>
    <col min="14854" max="15104" width="9.140625" style="71"/>
    <col min="15105" max="15105" width="21.7109375" style="71" customWidth="1"/>
    <col min="15106" max="15107" width="9.28515625" style="71" bestFit="1" customWidth="1"/>
    <col min="15108" max="15108" width="10.140625" style="71" bestFit="1" customWidth="1"/>
    <col min="15109" max="15109" width="9.28515625" style="71" bestFit="1" customWidth="1"/>
    <col min="15110" max="15360" width="9.140625" style="71"/>
    <col min="15361" max="15361" width="21.7109375" style="71" customWidth="1"/>
    <col min="15362" max="15363" width="9.28515625" style="71" bestFit="1" customWidth="1"/>
    <col min="15364" max="15364" width="10.140625" style="71" bestFit="1" customWidth="1"/>
    <col min="15365" max="15365" width="9.28515625" style="71" bestFit="1" customWidth="1"/>
    <col min="15366" max="15616" width="9.140625" style="71"/>
    <col min="15617" max="15617" width="21.7109375" style="71" customWidth="1"/>
    <col min="15618" max="15619" width="9.28515625" style="71" bestFit="1" customWidth="1"/>
    <col min="15620" max="15620" width="10.140625" style="71" bestFit="1" customWidth="1"/>
    <col min="15621" max="15621" width="9.28515625" style="71" bestFit="1" customWidth="1"/>
    <col min="15622" max="15872" width="9.140625" style="71"/>
    <col min="15873" max="15873" width="21.7109375" style="71" customWidth="1"/>
    <col min="15874" max="15875" width="9.28515625" style="71" bestFit="1" customWidth="1"/>
    <col min="15876" max="15876" width="10.140625" style="71" bestFit="1" customWidth="1"/>
    <col min="15877" max="15877" width="9.28515625" style="71" bestFit="1" customWidth="1"/>
    <col min="15878" max="16128" width="9.140625" style="71"/>
    <col min="16129" max="16129" width="21.7109375" style="71" customWidth="1"/>
    <col min="16130" max="16131" width="9.28515625" style="71" bestFit="1" customWidth="1"/>
    <col min="16132" max="16132" width="10.140625" style="71" bestFit="1" customWidth="1"/>
    <col min="16133" max="16133" width="9.28515625" style="71" bestFit="1" customWidth="1"/>
    <col min="16134" max="16384" width="9.140625" style="71"/>
  </cols>
  <sheetData>
    <row r="1" spans="1:5" x14ac:dyDescent="0.25">
      <c r="A1" s="70" t="s">
        <v>26</v>
      </c>
      <c r="B1" s="70"/>
      <c r="C1" s="70"/>
      <c r="D1" s="70"/>
      <c r="E1" s="70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2"/>
      <c r="B3" s="72"/>
      <c r="C3" s="72"/>
      <c r="D3" s="72"/>
      <c r="E3" s="72"/>
    </row>
    <row r="4" spans="1:5" x14ac:dyDescent="0.25">
      <c r="A4" s="92" t="s">
        <v>27</v>
      </c>
      <c r="B4" s="92" t="s">
        <v>9</v>
      </c>
      <c r="C4" s="92" t="s">
        <v>10</v>
      </c>
      <c r="D4" s="92" t="s">
        <v>11</v>
      </c>
      <c r="E4" s="92" t="s">
        <v>28</v>
      </c>
    </row>
    <row r="5" spans="1:5" x14ac:dyDescent="0.25">
      <c r="A5" s="77" t="s">
        <v>13</v>
      </c>
      <c r="B5" s="2" t="s">
        <v>12</v>
      </c>
      <c r="C5" s="2" t="s">
        <v>12</v>
      </c>
      <c r="D5" s="2" t="s">
        <v>12</v>
      </c>
      <c r="E5" s="2" t="s">
        <v>12</v>
      </c>
    </row>
    <row r="6" spans="1:5" x14ac:dyDescent="0.25">
      <c r="A6" s="3" t="s">
        <v>29</v>
      </c>
      <c r="B6" s="78">
        <v>300</v>
      </c>
      <c r="C6" s="78">
        <v>400</v>
      </c>
      <c r="D6" s="78">
        <v>350</v>
      </c>
      <c r="E6" s="78">
        <f>SUM(B6:D6)</f>
        <v>1050</v>
      </c>
    </row>
    <row r="7" spans="1:5" x14ac:dyDescent="0.25">
      <c r="A7" s="3" t="s">
        <v>30</v>
      </c>
      <c r="B7" s="78">
        <v>30</v>
      </c>
      <c r="C7" s="78">
        <v>20</v>
      </c>
      <c r="D7" s="78">
        <v>40</v>
      </c>
      <c r="E7" s="78">
        <f t="shared" ref="E7:E16" si="0">SUM(B7:D7)</f>
        <v>90</v>
      </c>
    </row>
    <row r="8" spans="1:5" x14ac:dyDescent="0.25">
      <c r="A8" s="3" t="s">
        <v>31</v>
      </c>
      <c r="B8" s="78">
        <v>300</v>
      </c>
      <c r="C8" s="78">
        <v>400</v>
      </c>
      <c r="D8" s="78">
        <v>360</v>
      </c>
      <c r="E8" s="78">
        <f t="shared" si="0"/>
        <v>1060</v>
      </c>
    </row>
    <row r="9" spans="1:5" x14ac:dyDescent="0.25">
      <c r="A9" s="3" t="s">
        <v>32</v>
      </c>
      <c r="B9" s="78">
        <v>800</v>
      </c>
      <c r="C9" s="78">
        <v>800</v>
      </c>
      <c r="D9" s="78">
        <v>800</v>
      </c>
      <c r="E9" s="78">
        <f t="shared" si="0"/>
        <v>2400</v>
      </c>
    </row>
    <row r="10" spans="1:5" x14ac:dyDescent="0.25">
      <c r="A10" s="80" t="s">
        <v>33</v>
      </c>
      <c r="B10" s="81">
        <f>SUM(B6:B9)</f>
        <v>1430</v>
      </c>
      <c r="C10" s="81">
        <f>SUM(C6:C9)</f>
        <v>1620</v>
      </c>
      <c r="D10" s="81">
        <f>SUM(D6:D9)</f>
        <v>1550</v>
      </c>
      <c r="E10" s="81">
        <f>SUM(E6:E9)</f>
        <v>4600</v>
      </c>
    </row>
    <row r="11" spans="1:5" x14ac:dyDescent="0.25">
      <c r="A11" s="77" t="s">
        <v>15</v>
      </c>
      <c r="B11" s="78"/>
      <c r="C11" s="78"/>
      <c r="D11" s="78"/>
      <c r="E11" s="78"/>
    </row>
    <row r="12" spans="1:5" x14ac:dyDescent="0.25">
      <c r="A12" s="3" t="s">
        <v>29</v>
      </c>
      <c r="B12" s="78">
        <v>100</v>
      </c>
      <c r="C12" s="78">
        <v>150</v>
      </c>
      <c r="D12" s="78">
        <v>130</v>
      </c>
      <c r="E12" s="78">
        <f t="shared" si="0"/>
        <v>380</v>
      </c>
    </row>
    <row r="13" spans="1:5" x14ac:dyDescent="0.25">
      <c r="A13" s="3" t="s">
        <v>30</v>
      </c>
      <c r="B13" s="78">
        <v>10</v>
      </c>
      <c r="C13" s="78">
        <v>15</v>
      </c>
      <c r="D13" s="78">
        <v>20</v>
      </c>
      <c r="E13" s="78">
        <f t="shared" si="0"/>
        <v>45</v>
      </c>
    </row>
    <row r="14" spans="1:5" x14ac:dyDescent="0.25">
      <c r="A14" s="3" t="s">
        <v>31</v>
      </c>
      <c r="B14" s="78">
        <v>30</v>
      </c>
      <c r="C14" s="78">
        <v>40</v>
      </c>
      <c r="D14" s="78">
        <v>36</v>
      </c>
      <c r="E14" s="78">
        <f t="shared" si="0"/>
        <v>106</v>
      </c>
    </row>
    <row r="15" spans="1:5" x14ac:dyDescent="0.25">
      <c r="A15" s="3" t="s">
        <v>34</v>
      </c>
      <c r="B15" s="78">
        <v>85</v>
      </c>
      <c r="C15" s="78">
        <v>85</v>
      </c>
      <c r="D15" s="78">
        <v>85</v>
      </c>
      <c r="E15" s="78">
        <f t="shared" si="0"/>
        <v>255</v>
      </c>
    </row>
    <row r="16" spans="1:5" x14ac:dyDescent="0.25">
      <c r="A16" s="80" t="s">
        <v>33</v>
      </c>
      <c r="B16" s="81">
        <f>SUM(B12:B15)</f>
        <v>225</v>
      </c>
      <c r="C16" s="81">
        <f>SUM(C12:C15)</f>
        <v>290</v>
      </c>
      <c r="D16" s="81">
        <f>SUM(D12:D15)</f>
        <v>271</v>
      </c>
      <c r="E16" s="81">
        <f t="shared" si="0"/>
        <v>786</v>
      </c>
    </row>
    <row r="17" spans="1:5" ht="16.5" thickBot="1" x14ac:dyDescent="0.3">
      <c r="A17" s="68" t="s">
        <v>35</v>
      </c>
      <c r="B17" s="93">
        <f>B10+B16</f>
        <v>1655</v>
      </c>
      <c r="C17" s="93">
        <f>C10+C16</f>
        <v>1910</v>
      </c>
      <c r="D17" s="93">
        <f>D10+D16</f>
        <v>1821</v>
      </c>
      <c r="E17" s="93">
        <f>E10+E16</f>
        <v>5386</v>
      </c>
    </row>
    <row r="18" spans="1:5" ht="16.5" thickTop="1" x14ac:dyDescent="0.25">
      <c r="A18" s="3"/>
      <c r="B18" s="3"/>
      <c r="C18" s="3"/>
      <c r="D18" s="3"/>
      <c r="E18" s="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645A-C4AF-4A34-A7C9-C17ECF865A69}">
  <dimension ref="A1:H32"/>
  <sheetViews>
    <sheetView workbookViewId="0">
      <selection activeCell="D16" sqref="D16"/>
    </sheetView>
  </sheetViews>
  <sheetFormatPr defaultRowHeight="15.75" x14ac:dyDescent="0.25"/>
  <cols>
    <col min="1" max="1" width="54.140625" style="3" customWidth="1"/>
    <col min="2" max="2" width="14.28515625" style="3" bestFit="1" customWidth="1"/>
    <col min="3" max="3" width="14.7109375" style="3" customWidth="1"/>
    <col min="4" max="4" width="17.140625" style="3" customWidth="1"/>
    <col min="5" max="5" width="14.140625" style="3" customWidth="1"/>
    <col min="6" max="6" width="14.7109375" style="3" customWidth="1"/>
    <col min="7" max="256" width="9.140625" style="3"/>
    <col min="257" max="257" width="54.140625" style="3" customWidth="1"/>
    <col min="258" max="258" width="14.28515625" style="3" bestFit="1" customWidth="1"/>
    <col min="259" max="259" width="14.7109375" style="3" customWidth="1"/>
    <col min="260" max="260" width="17.140625" style="3" customWidth="1"/>
    <col min="261" max="261" width="14.140625" style="3" customWidth="1"/>
    <col min="262" max="262" width="14.7109375" style="3" customWidth="1"/>
    <col min="263" max="512" width="9.140625" style="3"/>
    <col min="513" max="513" width="54.140625" style="3" customWidth="1"/>
    <col min="514" max="514" width="14.28515625" style="3" bestFit="1" customWidth="1"/>
    <col min="515" max="515" width="14.7109375" style="3" customWidth="1"/>
    <col min="516" max="516" width="17.140625" style="3" customWidth="1"/>
    <col min="517" max="517" width="14.140625" style="3" customWidth="1"/>
    <col min="518" max="518" width="14.7109375" style="3" customWidth="1"/>
    <col min="519" max="768" width="9.140625" style="3"/>
    <col min="769" max="769" width="54.140625" style="3" customWidth="1"/>
    <col min="770" max="770" width="14.28515625" style="3" bestFit="1" customWidth="1"/>
    <col min="771" max="771" width="14.7109375" style="3" customWidth="1"/>
    <col min="772" max="772" width="17.140625" style="3" customWidth="1"/>
    <col min="773" max="773" width="14.140625" style="3" customWidth="1"/>
    <col min="774" max="774" width="14.7109375" style="3" customWidth="1"/>
    <col min="775" max="1024" width="9.140625" style="3"/>
    <col min="1025" max="1025" width="54.140625" style="3" customWidth="1"/>
    <col min="1026" max="1026" width="14.28515625" style="3" bestFit="1" customWidth="1"/>
    <col min="1027" max="1027" width="14.7109375" style="3" customWidth="1"/>
    <col min="1028" max="1028" width="17.140625" style="3" customWidth="1"/>
    <col min="1029" max="1029" width="14.140625" style="3" customWidth="1"/>
    <col min="1030" max="1030" width="14.7109375" style="3" customWidth="1"/>
    <col min="1031" max="1280" width="9.140625" style="3"/>
    <col min="1281" max="1281" width="54.140625" style="3" customWidth="1"/>
    <col min="1282" max="1282" width="14.28515625" style="3" bestFit="1" customWidth="1"/>
    <col min="1283" max="1283" width="14.7109375" style="3" customWidth="1"/>
    <col min="1284" max="1284" width="17.140625" style="3" customWidth="1"/>
    <col min="1285" max="1285" width="14.140625" style="3" customWidth="1"/>
    <col min="1286" max="1286" width="14.7109375" style="3" customWidth="1"/>
    <col min="1287" max="1536" width="9.140625" style="3"/>
    <col min="1537" max="1537" width="54.140625" style="3" customWidth="1"/>
    <col min="1538" max="1538" width="14.28515625" style="3" bestFit="1" customWidth="1"/>
    <col min="1539" max="1539" width="14.7109375" style="3" customWidth="1"/>
    <col min="1540" max="1540" width="17.140625" style="3" customWidth="1"/>
    <col min="1541" max="1541" width="14.140625" style="3" customWidth="1"/>
    <col min="1542" max="1542" width="14.7109375" style="3" customWidth="1"/>
    <col min="1543" max="1792" width="9.140625" style="3"/>
    <col min="1793" max="1793" width="54.140625" style="3" customWidth="1"/>
    <col min="1794" max="1794" width="14.28515625" style="3" bestFit="1" customWidth="1"/>
    <col min="1795" max="1795" width="14.7109375" style="3" customWidth="1"/>
    <col min="1796" max="1796" width="17.140625" style="3" customWidth="1"/>
    <col min="1797" max="1797" width="14.140625" style="3" customWidth="1"/>
    <col min="1798" max="1798" width="14.7109375" style="3" customWidth="1"/>
    <col min="1799" max="2048" width="9.140625" style="3"/>
    <col min="2049" max="2049" width="54.140625" style="3" customWidth="1"/>
    <col min="2050" max="2050" width="14.28515625" style="3" bestFit="1" customWidth="1"/>
    <col min="2051" max="2051" width="14.7109375" style="3" customWidth="1"/>
    <col min="2052" max="2052" width="17.140625" style="3" customWidth="1"/>
    <col min="2053" max="2053" width="14.140625" style="3" customWidth="1"/>
    <col min="2054" max="2054" width="14.7109375" style="3" customWidth="1"/>
    <col min="2055" max="2304" width="9.140625" style="3"/>
    <col min="2305" max="2305" width="54.140625" style="3" customWidth="1"/>
    <col min="2306" max="2306" width="14.28515625" style="3" bestFit="1" customWidth="1"/>
    <col min="2307" max="2307" width="14.7109375" style="3" customWidth="1"/>
    <col min="2308" max="2308" width="17.140625" style="3" customWidth="1"/>
    <col min="2309" max="2309" width="14.140625" style="3" customWidth="1"/>
    <col min="2310" max="2310" width="14.7109375" style="3" customWidth="1"/>
    <col min="2311" max="2560" width="9.140625" style="3"/>
    <col min="2561" max="2561" width="54.140625" style="3" customWidth="1"/>
    <col min="2562" max="2562" width="14.28515625" style="3" bestFit="1" customWidth="1"/>
    <col min="2563" max="2563" width="14.7109375" style="3" customWidth="1"/>
    <col min="2564" max="2564" width="17.140625" style="3" customWidth="1"/>
    <col min="2565" max="2565" width="14.140625" style="3" customWidth="1"/>
    <col min="2566" max="2566" width="14.7109375" style="3" customWidth="1"/>
    <col min="2567" max="2816" width="9.140625" style="3"/>
    <col min="2817" max="2817" width="54.140625" style="3" customWidth="1"/>
    <col min="2818" max="2818" width="14.28515625" style="3" bestFit="1" customWidth="1"/>
    <col min="2819" max="2819" width="14.7109375" style="3" customWidth="1"/>
    <col min="2820" max="2820" width="17.140625" style="3" customWidth="1"/>
    <col min="2821" max="2821" width="14.140625" style="3" customWidth="1"/>
    <col min="2822" max="2822" width="14.7109375" style="3" customWidth="1"/>
    <col min="2823" max="3072" width="9.140625" style="3"/>
    <col min="3073" max="3073" width="54.140625" style="3" customWidth="1"/>
    <col min="3074" max="3074" width="14.28515625" style="3" bestFit="1" customWidth="1"/>
    <col min="3075" max="3075" width="14.7109375" style="3" customWidth="1"/>
    <col min="3076" max="3076" width="17.140625" style="3" customWidth="1"/>
    <col min="3077" max="3077" width="14.140625" style="3" customWidth="1"/>
    <col min="3078" max="3078" width="14.7109375" style="3" customWidth="1"/>
    <col min="3079" max="3328" width="9.140625" style="3"/>
    <col min="3329" max="3329" width="54.140625" style="3" customWidth="1"/>
    <col min="3330" max="3330" width="14.28515625" style="3" bestFit="1" customWidth="1"/>
    <col min="3331" max="3331" width="14.7109375" style="3" customWidth="1"/>
    <col min="3332" max="3332" width="17.140625" style="3" customWidth="1"/>
    <col min="3333" max="3333" width="14.140625" style="3" customWidth="1"/>
    <col min="3334" max="3334" width="14.7109375" style="3" customWidth="1"/>
    <col min="3335" max="3584" width="9.140625" style="3"/>
    <col min="3585" max="3585" width="54.140625" style="3" customWidth="1"/>
    <col min="3586" max="3586" width="14.28515625" style="3" bestFit="1" customWidth="1"/>
    <col min="3587" max="3587" width="14.7109375" style="3" customWidth="1"/>
    <col min="3588" max="3588" width="17.140625" style="3" customWidth="1"/>
    <col min="3589" max="3589" width="14.140625" style="3" customWidth="1"/>
    <col min="3590" max="3590" width="14.7109375" style="3" customWidth="1"/>
    <col min="3591" max="3840" width="9.140625" style="3"/>
    <col min="3841" max="3841" width="54.140625" style="3" customWidth="1"/>
    <col min="3842" max="3842" width="14.28515625" style="3" bestFit="1" customWidth="1"/>
    <col min="3843" max="3843" width="14.7109375" style="3" customWidth="1"/>
    <col min="3844" max="3844" width="17.140625" style="3" customWidth="1"/>
    <col min="3845" max="3845" width="14.140625" style="3" customWidth="1"/>
    <col min="3846" max="3846" width="14.7109375" style="3" customWidth="1"/>
    <col min="3847" max="4096" width="9.140625" style="3"/>
    <col min="4097" max="4097" width="54.140625" style="3" customWidth="1"/>
    <col min="4098" max="4098" width="14.28515625" style="3" bestFit="1" customWidth="1"/>
    <col min="4099" max="4099" width="14.7109375" style="3" customWidth="1"/>
    <col min="4100" max="4100" width="17.140625" style="3" customWidth="1"/>
    <col min="4101" max="4101" width="14.140625" style="3" customWidth="1"/>
    <col min="4102" max="4102" width="14.7109375" style="3" customWidth="1"/>
    <col min="4103" max="4352" width="9.140625" style="3"/>
    <col min="4353" max="4353" width="54.140625" style="3" customWidth="1"/>
    <col min="4354" max="4354" width="14.28515625" style="3" bestFit="1" customWidth="1"/>
    <col min="4355" max="4355" width="14.7109375" style="3" customWidth="1"/>
    <col min="4356" max="4356" width="17.140625" style="3" customWidth="1"/>
    <col min="4357" max="4357" width="14.140625" style="3" customWidth="1"/>
    <col min="4358" max="4358" width="14.7109375" style="3" customWidth="1"/>
    <col min="4359" max="4608" width="9.140625" style="3"/>
    <col min="4609" max="4609" width="54.140625" style="3" customWidth="1"/>
    <col min="4610" max="4610" width="14.28515625" style="3" bestFit="1" customWidth="1"/>
    <col min="4611" max="4611" width="14.7109375" style="3" customWidth="1"/>
    <col min="4612" max="4612" width="17.140625" style="3" customWidth="1"/>
    <col min="4613" max="4613" width="14.140625" style="3" customWidth="1"/>
    <col min="4614" max="4614" width="14.7109375" style="3" customWidth="1"/>
    <col min="4615" max="4864" width="9.140625" style="3"/>
    <col min="4865" max="4865" width="54.140625" style="3" customWidth="1"/>
    <col min="4866" max="4866" width="14.28515625" style="3" bestFit="1" customWidth="1"/>
    <col min="4867" max="4867" width="14.7109375" style="3" customWidth="1"/>
    <col min="4868" max="4868" width="17.140625" style="3" customWidth="1"/>
    <col min="4869" max="4869" width="14.140625" style="3" customWidth="1"/>
    <col min="4870" max="4870" width="14.7109375" style="3" customWidth="1"/>
    <col min="4871" max="5120" width="9.140625" style="3"/>
    <col min="5121" max="5121" width="54.140625" style="3" customWidth="1"/>
    <col min="5122" max="5122" width="14.28515625" style="3" bestFit="1" customWidth="1"/>
    <col min="5123" max="5123" width="14.7109375" style="3" customWidth="1"/>
    <col min="5124" max="5124" width="17.140625" style="3" customWidth="1"/>
    <col min="5125" max="5125" width="14.140625" style="3" customWidth="1"/>
    <col min="5126" max="5126" width="14.7109375" style="3" customWidth="1"/>
    <col min="5127" max="5376" width="9.140625" style="3"/>
    <col min="5377" max="5377" width="54.140625" style="3" customWidth="1"/>
    <col min="5378" max="5378" width="14.28515625" style="3" bestFit="1" customWidth="1"/>
    <col min="5379" max="5379" width="14.7109375" style="3" customWidth="1"/>
    <col min="5380" max="5380" width="17.140625" style="3" customWidth="1"/>
    <col min="5381" max="5381" width="14.140625" style="3" customWidth="1"/>
    <col min="5382" max="5382" width="14.7109375" style="3" customWidth="1"/>
    <col min="5383" max="5632" width="9.140625" style="3"/>
    <col min="5633" max="5633" width="54.140625" style="3" customWidth="1"/>
    <col min="5634" max="5634" width="14.28515625" style="3" bestFit="1" customWidth="1"/>
    <col min="5635" max="5635" width="14.7109375" style="3" customWidth="1"/>
    <col min="5636" max="5636" width="17.140625" style="3" customWidth="1"/>
    <col min="5637" max="5637" width="14.140625" style="3" customWidth="1"/>
    <col min="5638" max="5638" width="14.7109375" style="3" customWidth="1"/>
    <col min="5639" max="5888" width="9.140625" style="3"/>
    <col min="5889" max="5889" width="54.140625" style="3" customWidth="1"/>
    <col min="5890" max="5890" width="14.28515625" style="3" bestFit="1" customWidth="1"/>
    <col min="5891" max="5891" width="14.7109375" style="3" customWidth="1"/>
    <col min="5892" max="5892" width="17.140625" style="3" customWidth="1"/>
    <col min="5893" max="5893" width="14.140625" style="3" customWidth="1"/>
    <col min="5894" max="5894" width="14.7109375" style="3" customWidth="1"/>
    <col min="5895" max="6144" width="9.140625" style="3"/>
    <col min="6145" max="6145" width="54.140625" style="3" customWidth="1"/>
    <col min="6146" max="6146" width="14.28515625" style="3" bestFit="1" customWidth="1"/>
    <col min="6147" max="6147" width="14.7109375" style="3" customWidth="1"/>
    <col min="6148" max="6148" width="17.140625" style="3" customWidth="1"/>
    <col min="6149" max="6149" width="14.140625" style="3" customWidth="1"/>
    <col min="6150" max="6150" width="14.7109375" style="3" customWidth="1"/>
    <col min="6151" max="6400" width="9.140625" style="3"/>
    <col min="6401" max="6401" width="54.140625" style="3" customWidth="1"/>
    <col min="6402" max="6402" width="14.28515625" style="3" bestFit="1" customWidth="1"/>
    <col min="6403" max="6403" width="14.7109375" style="3" customWidth="1"/>
    <col min="6404" max="6404" width="17.140625" style="3" customWidth="1"/>
    <col min="6405" max="6405" width="14.140625" style="3" customWidth="1"/>
    <col min="6406" max="6406" width="14.7109375" style="3" customWidth="1"/>
    <col min="6407" max="6656" width="9.140625" style="3"/>
    <col min="6657" max="6657" width="54.140625" style="3" customWidth="1"/>
    <col min="6658" max="6658" width="14.28515625" style="3" bestFit="1" customWidth="1"/>
    <col min="6659" max="6659" width="14.7109375" style="3" customWidth="1"/>
    <col min="6660" max="6660" width="17.140625" style="3" customWidth="1"/>
    <col min="6661" max="6661" width="14.140625" style="3" customWidth="1"/>
    <col min="6662" max="6662" width="14.7109375" style="3" customWidth="1"/>
    <col min="6663" max="6912" width="9.140625" style="3"/>
    <col min="6913" max="6913" width="54.140625" style="3" customWidth="1"/>
    <col min="6914" max="6914" width="14.28515625" style="3" bestFit="1" customWidth="1"/>
    <col min="6915" max="6915" width="14.7109375" style="3" customWidth="1"/>
    <col min="6916" max="6916" width="17.140625" style="3" customWidth="1"/>
    <col min="6917" max="6917" width="14.140625" style="3" customWidth="1"/>
    <col min="6918" max="6918" width="14.7109375" style="3" customWidth="1"/>
    <col min="6919" max="7168" width="9.140625" style="3"/>
    <col min="7169" max="7169" width="54.140625" style="3" customWidth="1"/>
    <col min="7170" max="7170" width="14.28515625" style="3" bestFit="1" customWidth="1"/>
    <col min="7171" max="7171" width="14.7109375" style="3" customWidth="1"/>
    <col min="7172" max="7172" width="17.140625" style="3" customWidth="1"/>
    <col min="7173" max="7173" width="14.140625" style="3" customWidth="1"/>
    <col min="7174" max="7174" width="14.7109375" style="3" customWidth="1"/>
    <col min="7175" max="7424" width="9.140625" style="3"/>
    <col min="7425" max="7425" width="54.140625" style="3" customWidth="1"/>
    <col min="7426" max="7426" width="14.28515625" style="3" bestFit="1" customWidth="1"/>
    <col min="7427" max="7427" width="14.7109375" style="3" customWidth="1"/>
    <col min="7428" max="7428" width="17.140625" style="3" customWidth="1"/>
    <col min="7429" max="7429" width="14.140625" style="3" customWidth="1"/>
    <col min="7430" max="7430" width="14.7109375" style="3" customWidth="1"/>
    <col min="7431" max="7680" width="9.140625" style="3"/>
    <col min="7681" max="7681" width="54.140625" style="3" customWidth="1"/>
    <col min="7682" max="7682" width="14.28515625" style="3" bestFit="1" customWidth="1"/>
    <col min="7683" max="7683" width="14.7109375" style="3" customWidth="1"/>
    <col min="7684" max="7684" width="17.140625" style="3" customWidth="1"/>
    <col min="7685" max="7685" width="14.140625" style="3" customWidth="1"/>
    <col min="7686" max="7686" width="14.7109375" style="3" customWidth="1"/>
    <col min="7687" max="7936" width="9.140625" style="3"/>
    <col min="7937" max="7937" width="54.140625" style="3" customWidth="1"/>
    <col min="7938" max="7938" width="14.28515625" style="3" bestFit="1" customWidth="1"/>
    <col min="7939" max="7939" width="14.7109375" style="3" customWidth="1"/>
    <col min="7940" max="7940" width="17.140625" style="3" customWidth="1"/>
    <col min="7941" max="7941" width="14.140625" style="3" customWidth="1"/>
    <col min="7942" max="7942" width="14.7109375" style="3" customWidth="1"/>
    <col min="7943" max="8192" width="9.140625" style="3"/>
    <col min="8193" max="8193" width="54.140625" style="3" customWidth="1"/>
    <col min="8194" max="8194" width="14.28515625" style="3" bestFit="1" customWidth="1"/>
    <col min="8195" max="8195" width="14.7109375" style="3" customWidth="1"/>
    <col min="8196" max="8196" width="17.140625" style="3" customWidth="1"/>
    <col min="8197" max="8197" width="14.140625" style="3" customWidth="1"/>
    <col min="8198" max="8198" width="14.7109375" style="3" customWidth="1"/>
    <col min="8199" max="8448" width="9.140625" style="3"/>
    <col min="8449" max="8449" width="54.140625" style="3" customWidth="1"/>
    <col min="8450" max="8450" width="14.28515625" style="3" bestFit="1" customWidth="1"/>
    <col min="8451" max="8451" width="14.7109375" style="3" customWidth="1"/>
    <col min="8452" max="8452" width="17.140625" style="3" customWidth="1"/>
    <col min="8453" max="8453" width="14.140625" style="3" customWidth="1"/>
    <col min="8454" max="8454" width="14.7109375" style="3" customWidth="1"/>
    <col min="8455" max="8704" width="9.140625" style="3"/>
    <col min="8705" max="8705" width="54.140625" style="3" customWidth="1"/>
    <col min="8706" max="8706" width="14.28515625" style="3" bestFit="1" customWidth="1"/>
    <col min="8707" max="8707" width="14.7109375" style="3" customWidth="1"/>
    <col min="8708" max="8708" width="17.140625" style="3" customWidth="1"/>
    <col min="8709" max="8709" width="14.140625" style="3" customWidth="1"/>
    <col min="8710" max="8710" width="14.7109375" style="3" customWidth="1"/>
    <col min="8711" max="8960" width="9.140625" style="3"/>
    <col min="8961" max="8961" width="54.140625" style="3" customWidth="1"/>
    <col min="8962" max="8962" width="14.28515625" style="3" bestFit="1" customWidth="1"/>
    <col min="8963" max="8963" width="14.7109375" style="3" customWidth="1"/>
    <col min="8964" max="8964" width="17.140625" style="3" customWidth="1"/>
    <col min="8965" max="8965" width="14.140625" style="3" customWidth="1"/>
    <col min="8966" max="8966" width="14.7109375" style="3" customWidth="1"/>
    <col min="8967" max="9216" width="9.140625" style="3"/>
    <col min="9217" max="9217" width="54.140625" style="3" customWidth="1"/>
    <col min="9218" max="9218" width="14.28515625" style="3" bestFit="1" customWidth="1"/>
    <col min="9219" max="9219" width="14.7109375" style="3" customWidth="1"/>
    <col min="9220" max="9220" width="17.140625" style="3" customWidth="1"/>
    <col min="9221" max="9221" width="14.140625" style="3" customWidth="1"/>
    <col min="9222" max="9222" width="14.7109375" style="3" customWidth="1"/>
    <col min="9223" max="9472" width="9.140625" style="3"/>
    <col min="9473" max="9473" width="54.140625" style="3" customWidth="1"/>
    <col min="9474" max="9474" width="14.28515625" style="3" bestFit="1" customWidth="1"/>
    <col min="9475" max="9475" width="14.7109375" style="3" customWidth="1"/>
    <col min="9476" max="9476" width="17.140625" style="3" customWidth="1"/>
    <col min="9477" max="9477" width="14.140625" style="3" customWidth="1"/>
    <col min="9478" max="9478" width="14.7109375" style="3" customWidth="1"/>
    <col min="9479" max="9728" width="9.140625" style="3"/>
    <col min="9729" max="9729" width="54.140625" style="3" customWidth="1"/>
    <col min="9730" max="9730" width="14.28515625" style="3" bestFit="1" customWidth="1"/>
    <col min="9731" max="9731" width="14.7109375" style="3" customWidth="1"/>
    <col min="9732" max="9732" width="17.140625" style="3" customWidth="1"/>
    <col min="9733" max="9733" width="14.140625" style="3" customWidth="1"/>
    <col min="9734" max="9734" width="14.7109375" style="3" customWidth="1"/>
    <col min="9735" max="9984" width="9.140625" style="3"/>
    <col min="9985" max="9985" width="54.140625" style="3" customWidth="1"/>
    <col min="9986" max="9986" width="14.28515625" style="3" bestFit="1" customWidth="1"/>
    <col min="9987" max="9987" width="14.7109375" style="3" customWidth="1"/>
    <col min="9988" max="9988" width="17.140625" style="3" customWidth="1"/>
    <col min="9989" max="9989" width="14.140625" style="3" customWidth="1"/>
    <col min="9990" max="9990" width="14.7109375" style="3" customWidth="1"/>
    <col min="9991" max="10240" width="9.140625" style="3"/>
    <col min="10241" max="10241" width="54.140625" style="3" customWidth="1"/>
    <col min="10242" max="10242" width="14.28515625" style="3" bestFit="1" customWidth="1"/>
    <col min="10243" max="10243" width="14.7109375" style="3" customWidth="1"/>
    <col min="10244" max="10244" width="17.140625" style="3" customWidth="1"/>
    <col min="10245" max="10245" width="14.140625" style="3" customWidth="1"/>
    <col min="10246" max="10246" width="14.7109375" style="3" customWidth="1"/>
    <col min="10247" max="10496" width="9.140625" style="3"/>
    <col min="10497" max="10497" width="54.140625" style="3" customWidth="1"/>
    <col min="10498" max="10498" width="14.28515625" style="3" bestFit="1" customWidth="1"/>
    <col min="10499" max="10499" width="14.7109375" style="3" customWidth="1"/>
    <col min="10500" max="10500" width="17.140625" style="3" customWidth="1"/>
    <col min="10501" max="10501" width="14.140625" style="3" customWidth="1"/>
    <col min="10502" max="10502" width="14.7109375" style="3" customWidth="1"/>
    <col min="10503" max="10752" width="9.140625" style="3"/>
    <col min="10753" max="10753" width="54.140625" style="3" customWidth="1"/>
    <col min="10754" max="10754" width="14.28515625" style="3" bestFit="1" customWidth="1"/>
    <col min="10755" max="10755" width="14.7109375" style="3" customWidth="1"/>
    <col min="10756" max="10756" width="17.140625" style="3" customWidth="1"/>
    <col min="10757" max="10757" width="14.140625" style="3" customWidth="1"/>
    <col min="10758" max="10758" width="14.7109375" style="3" customWidth="1"/>
    <col min="10759" max="11008" width="9.140625" style="3"/>
    <col min="11009" max="11009" width="54.140625" style="3" customWidth="1"/>
    <col min="11010" max="11010" width="14.28515625" style="3" bestFit="1" customWidth="1"/>
    <col min="11011" max="11011" width="14.7109375" style="3" customWidth="1"/>
    <col min="11012" max="11012" width="17.140625" style="3" customWidth="1"/>
    <col min="11013" max="11013" width="14.140625" style="3" customWidth="1"/>
    <col min="11014" max="11014" width="14.7109375" style="3" customWidth="1"/>
    <col min="11015" max="11264" width="9.140625" style="3"/>
    <col min="11265" max="11265" width="54.140625" style="3" customWidth="1"/>
    <col min="11266" max="11266" width="14.28515625" style="3" bestFit="1" customWidth="1"/>
    <col min="11267" max="11267" width="14.7109375" style="3" customWidth="1"/>
    <col min="11268" max="11268" width="17.140625" style="3" customWidth="1"/>
    <col min="11269" max="11269" width="14.140625" style="3" customWidth="1"/>
    <col min="11270" max="11270" width="14.7109375" style="3" customWidth="1"/>
    <col min="11271" max="11520" width="9.140625" style="3"/>
    <col min="11521" max="11521" width="54.140625" style="3" customWidth="1"/>
    <col min="11522" max="11522" width="14.28515625" style="3" bestFit="1" customWidth="1"/>
    <col min="11523" max="11523" width="14.7109375" style="3" customWidth="1"/>
    <col min="11524" max="11524" width="17.140625" style="3" customWidth="1"/>
    <col min="11525" max="11525" width="14.140625" style="3" customWidth="1"/>
    <col min="11526" max="11526" width="14.7109375" style="3" customWidth="1"/>
    <col min="11527" max="11776" width="9.140625" style="3"/>
    <col min="11777" max="11777" width="54.140625" style="3" customWidth="1"/>
    <col min="11778" max="11778" width="14.28515625" style="3" bestFit="1" customWidth="1"/>
    <col min="11779" max="11779" width="14.7109375" style="3" customWidth="1"/>
    <col min="11780" max="11780" width="17.140625" style="3" customWidth="1"/>
    <col min="11781" max="11781" width="14.140625" style="3" customWidth="1"/>
    <col min="11782" max="11782" width="14.7109375" style="3" customWidth="1"/>
    <col min="11783" max="12032" width="9.140625" style="3"/>
    <col min="12033" max="12033" width="54.140625" style="3" customWidth="1"/>
    <col min="12034" max="12034" width="14.28515625" style="3" bestFit="1" customWidth="1"/>
    <col min="12035" max="12035" width="14.7109375" style="3" customWidth="1"/>
    <col min="12036" max="12036" width="17.140625" style="3" customWidth="1"/>
    <col min="12037" max="12037" width="14.140625" style="3" customWidth="1"/>
    <col min="12038" max="12038" width="14.7109375" style="3" customWidth="1"/>
    <col min="12039" max="12288" width="9.140625" style="3"/>
    <col min="12289" max="12289" width="54.140625" style="3" customWidth="1"/>
    <col min="12290" max="12290" width="14.28515625" style="3" bestFit="1" customWidth="1"/>
    <col min="12291" max="12291" width="14.7109375" style="3" customWidth="1"/>
    <col min="12292" max="12292" width="17.140625" style="3" customWidth="1"/>
    <col min="12293" max="12293" width="14.140625" style="3" customWidth="1"/>
    <col min="12294" max="12294" width="14.7109375" style="3" customWidth="1"/>
    <col min="12295" max="12544" width="9.140625" style="3"/>
    <col min="12545" max="12545" width="54.140625" style="3" customWidth="1"/>
    <col min="12546" max="12546" width="14.28515625" style="3" bestFit="1" customWidth="1"/>
    <col min="12547" max="12547" width="14.7109375" style="3" customWidth="1"/>
    <col min="12548" max="12548" width="17.140625" style="3" customWidth="1"/>
    <col min="12549" max="12549" width="14.140625" style="3" customWidth="1"/>
    <col min="12550" max="12550" width="14.7109375" style="3" customWidth="1"/>
    <col min="12551" max="12800" width="9.140625" style="3"/>
    <col min="12801" max="12801" width="54.140625" style="3" customWidth="1"/>
    <col min="12802" max="12802" width="14.28515625" style="3" bestFit="1" customWidth="1"/>
    <col min="12803" max="12803" width="14.7109375" style="3" customWidth="1"/>
    <col min="12804" max="12804" width="17.140625" style="3" customWidth="1"/>
    <col min="12805" max="12805" width="14.140625" style="3" customWidth="1"/>
    <col min="12806" max="12806" width="14.7109375" style="3" customWidth="1"/>
    <col min="12807" max="13056" width="9.140625" style="3"/>
    <col min="13057" max="13057" width="54.140625" style="3" customWidth="1"/>
    <col min="13058" max="13058" width="14.28515625" style="3" bestFit="1" customWidth="1"/>
    <col min="13059" max="13059" width="14.7109375" style="3" customWidth="1"/>
    <col min="13060" max="13060" width="17.140625" style="3" customWidth="1"/>
    <col min="13061" max="13061" width="14.140625" style="3" customWidth="1"/>
    <col min="13062" max="13062" width="14.7109375" style="3" customWidth="1"/>
    <col min="13063" max="13312" width="9.140625" style="3"/>
    <col min="13313" max="13313" width="54.140625" style="3" customWidth="1"/>
    <col min="13314" max="13314" width="14.28515625" style="3" bestFit="1" customWidth="1"/>
    <col min="13315" max="13315" width="14.7109375" style="3" customWidth="1"/>
    <col min="13316" max="13316" width="17.140625" style="3" customWidth="1"/>
    <col min="13317" max="13317" width="14.140625" style="3" customWidth="1"/>
    <col min="13318" max="13318" width="14.7109375" style="3" customWidth="1"/>
    <col min="13319" max="13568" width="9.140625" style="3"/>
    <col min="13569" max="13569" width="54.140625" style="3" customWidth="1"/>
    <col min="13570" max="13570" width="14.28515625" style="3" bestFit="1" customWidth="1"/>
    <col min="13571" max="13571" width="14.7109375" style="3" customWidth="1"/>
    <col min="13572" max="13572" width="17.140625" style="3" customWidth="1"/>
    <col min="13573" max="13573" width="14.140625" style="3" customWidth="1"/>
    <col min="13574" max="13574" width="14.7109375" style="3" customWidth="1"/>
    <col min="13575" max="13824" width="9.140625" style="3"/>
    <col min="13825" max="13825" width="54.140625" style="3" customWidth="1"/>
    <col min="13826" max="13826" width="14.28515625" style="3" bestFit="1" customWidth="1"/>
    <col min="13827" max="13827" width="14.7109375" style="3" customWidth="1"/>
    <col min="13828" max="13828" width="17.140625" style="3" customWidth="1"/>
    <col min="13829" max="13829" width="14.140625" style="3" customWidth="1"/>
    <col min="13830" max="13830" width="14.7109375" style="3" customWidth="1"/>
    <col min="13831" max="14080" width="9.140625" style="3"/>
    <col min="14081" max="14081" width="54.140625" style="3" customWidth="1"/>
    <col min="14082" max="14082" width="14.28515625" style="3" bestFit="1" customWidth="1"/>
    <col min="14083" max="14083" width="14.7109375" style="3" customWidth="1"/>
    <col min="14084" max="14084" width="17.140625" style="3" customWidth="1"/>
    <col min="14085" max="14085" width="14.140625" style="3" customWidth="1"/>
    <col min="14086" max="14086" width="14.7109375" style="3" customWidth="1"/>
    <col min="14087" max="14336" width="9.140625" style="3"/>
    <col min="14337" max="14337" width="54.140625" style="3" customWidth="1"/>
    <col min="14338" max="14338" width="14.28515625" style="3" bestFit="1" customWidth="1"/>
    <col min="14339" max="14339" width="14.7109375" style="3" customWidth="1"/>
    <col min="14340" max="14340" width="17.140625" style="3" customWidth="1"/>
    <col min="14341" max="14341" width="14.140625" style="3" customWidth="1"/>
    <col min="14342" max="14342" width="14.7109375" style="3" customWidth="1"/>
    <col min="14343" max="14592" width="9.140625" style="3"/>
    <col min="14593" max="14593" width="54.140625" style="3" customWidth="1"/>
    <col min="14594" max="14594" width="14.28515625" style="3" bestFit="1" customWidth="1"/>
    <col min="14595" max="14595" width="14.7109375" style="3" customWidth="1"/>
    <col min="14596" max="14596" width="17.140625" style="3" customWidth="1"/>
    <col min="14597" max="14597" width="14.140625" style="3" customWidth="1"/>
    <col min="14598" max="14598" width="14.7109375" style="3" customWidth="1"/>
    <col min="14599" max="14848" width="9.140625" style="3"/>
    <col min="14849" max="14849" width="54.140625" style="3" customWidth="1"/>
    <col min="14850" max="14850" width="14.28515625" style="3" bestFit="1" customWidth="1"/>
    <col min="14851" max="14851" width="14.7109375" style="3" customWidth="1"/>
    <col min="14852" max="14852" width="17.140625" style="3" customWidth="1"/>
    <col min="14853" max="14853" width="14.140625" style="3" customWidth="1"/>
    <col min="14854" max="14854" width="14.7109375" style="3" customWidth="1"/>
    <col min="14855" max="15104" width="9.140625" style="3"/>
    <col min="15105" max="15105" width="54.140625" style="3" customWidth="1"/>
    <col min="15106" max="15106" width="14.28515625" style="3" bestFit="1" customWidth="1"/>
    <col min="15107" max="15107" width="14.7109375" style="3" customWidth="1"/>
    <col min="15108" max="15108" width="17.140625" style="3" customWidth="1"/>
    <col min="15109" max="15109" width="14.140625" style="3" customWidth="1"/>
    <col min="15110" max="15110" width="14.7109375" style="3" customWidth="1"/>
    <col min="15111" max="15360" width="9.140625" style="3"/>
    <col min="15361" max="15361" width="54.140625" style="3" customWidth="1"/>
    <col min="15362" max="15362" width="14.28515625" style="3" bestFit="1" customWidth="1"/>
    <col min="15363" max="15363" width="14.7109375" style="3" customWidth="1"/>
    <col min="15364" max="15364" width="17.140625" style="3" customWidth="1"/>
    <col min="15365" max="15365" width="14.140625" style="3" customWidth="1"/>
    <col min="15366" max="15366" width="14.7109375" style="3" customWidth="1"/>
    <col min="15367" max="15616" width="9.140625" style="3"/>
    <col min="15617" max="15617" width="54.140625" style="3" customWidth="1"/>
    <col min="15618" max="15618" width="14.28515625" style="3" bestFit="1" customWidth="1"/>
    <col min="15619" max="15619" width="14.7109375" style="3" customWidth="1"/>
    <col min="15620" max="15620" width="17.140625" style="3" customWidth="1"/>
    <col min="15621" max="15621" width="14.140625" style="3" customWidth="1"/>
    <col min="15622" max="15622" width="14.7109375" style="3" customWidth="1"/>
    <col min="15623" max="15872" width="9.140625" style="3"/>
    <col min="15873" max="15873" width="54.140625" style="3" customWidth="1"/>
    <col min="15874" max="15874" width="14.28515625" style="3" bestFit="1" customWidth="1"/>
    <col min="15875" max="15875" width="14.7109375" style="3" customWidth="1"/>
    <col min="15876" max="15876" width="17.140625" style="3" customWidth="1"/>
    <col min="15877" max="15877" width="14.140625" style="3" customWidth="1"/>
    <col min="15878" max="15878" width="14.7109375" style="3" customWidth="1"/>
    <col min="15879" max="16128" width="9.140625" style="3"/>
    <col min="16129" max="16129" width="54.140625" style="3" customWidth="1"/>
    <col min="16130" max="16130" width="14.28515625" style="3" bestFit="1" customWidth="1"/>
    <col min="16131" max="16131" width="14.7109375" style="3" customWidth="1"/>
    <col min="16132" max="16132" width="17.140625" style="3" customWidth="1"/>
    <col min="16133" max="16133" width="14.140625" style="3" customWidth="1"/>
    <col min="16134" max="16134" width="14.7109375" style="3" customWidth="1"/>
    <col min="16135" max="16384" width="9.140625" style="3"/>
  </cols>
  <sheetData>
    <row r="1" spans="1:8" ht="19.5" thickBot="1" x14ac:dyDescent="0.3">
      <c r="A1" s="1" t="s">
        <v>36</v>
      </c>
      <c r="B1" s="2"/>
      <c r="C1" s="2"/>
      <c r="D1" s="2"/>
      <c r="E1" s="2"/>
      <c r="F1" s="2"/>
      <c r="G1" s="2"/>
      <c r="H1" s="2"/>
    </row>
    <row r="2" spans="1:8" ht="16.5" thickBot="1" x14ac:dyDescent="0.3">
      <c r="A2" s="4" t="s">
        <v>37</v>
      </c>
      <c r="B2" s="5"/>
      <c r="C2" s="5" t="s">
        <v>9</v>
      </c>
      <c r="D2" s="5" t="s">
        <v>10</v>
      </c>
      <c r="E2" s="5" t="s">
        <v>11</v>
      </c>
      <c r="F2" s="5" t="s">
        <v>28</v>
      </c>
      <c r="G2" s="2"/>
      <c r="H2" s="2"/>
    </row>
    <row r="3" spans="1:8" x14ac:dyDescent="0.25">
      <c r="A3" s="6" t="s">
        <v>38</v>
      </c>
      <c r="B3" s="7"/>
      <c r="C3" s="7"/>
      <c r="D3" s="7"/>
      <c r="E3" s="7"/>
      <c r="F3" s="7"/>
      <c r="G3" s="2"/>
      <c r="H3" s="2"/>
    </row>
    <row r="4" spans="1:8" ht="16.5" thickBot="1" x14ac:dyDescent="0.3">
      <c r="A4" s="8" t="s">
        <v>39</v>
      </c>
      <c r="B4" s="9"/>
      <c r="C4" s="9"/>
      <c r="D4" s="9"/>
      <c r="E4" s="9"/>
      <c r="F4" s="9"/>
      <c r="G4" s="2"/>
      <c r="H4" s="2"/>
    </row>
    <row r="5" spans="1:8" ht="16.5" thickBot="1" x14ac:dyDescent="0.3">
      <c r="A5" s="7" t="s">
        <v>40</v>
      </c>
      <c r="B5" s="10" t="s">
        <v>21</v>
      </c>
      <c r="C5" s="11">
        <v>39000</v>
      </c>
      <c r="D5" s="11">
        <v>40500</v>
      </c>
      <c r="E5" s="11">
        <v>51000</v>
      </c>
      <c r="F5" s="11">
        <v>130500</v>
      </c>
      <c r="G5" s="2"/>
      <c r="H5" s="2"/>
    </row>
    <row r="6" spans="1:8" x14ac:dyDescent="0.25">
      <c r="A6" s="12"/>
      <c r="B6" s="7" t="s">
        <v>41</v>
      </c>
      <c r="C6" s="13">
        <v>2341</v>
      </c>
      <c r="D6" s="13">
        <v>2430</v>
      </c>
      <c r="E6" s="13">
        <v>3060</v>
      </c>
      <c r="F6" s="13">
        <v>7830</v>
      </c>
      <c r="G6" s="2"/>
      <c r="H6" s="2"/>
    </row>
    <row r="7" spans="1:8" ht="16.5" thickBot="1" x14ac:dyDescent="0.3">
      <c r="A7" s="9"/>
      <c r="B7" s="9"/>
      <c r="C7" s="14"/>
      <c r="D7" s="14"/>
      <c r="E7" s="14"/>
      <c r="F7" s="14"/>
      <c r="G7" s="2"/>
      <c r="H7" s="2"/>
    </row>
    <row r="8" spans="1:8" ht="16.5" thickBot="1" x14ac:dyDescent="0.3">
      <c r="A8" s="15" t="s">
        <v>42</v>
      </c>
      <c r="B8" s="16"/>
      <c r="C8" s="11">
        <v>18720</v>
      </c>
      <c r="D8" s="11">
        <v>21330</v>
      </c>
      <c r="E8" s="11">
        <v>25160</v>
      </c>
      <c r="F8" s="11">
        <v>65210</v>
      </c>
      <c r="G8" s="2"/>
      <c r="H8" s="2"/>
    </row>
    <row r="9" spans="1:8" ht="16.5" thickBot="1" x14ac:dyDescent="0.3">
      <c r="A9" s="15" t="s">
        <v>43</v>
      </c>
      <c r="B9" s="16"/>
      <c r="C9" s="11">
        <v>827.54</v>
      </c>
      <c r="D9" s="11">
        <v>955</v>
      </c>
      <c r="E9" s="11">
        <v>910.5</v>
      </c>
      <c r="F9" s="11">
        <v>2693.55</v>
      </c>
      <c r="G9" s="2"/>
      <c r="H9" s="2"/>
    </row>
    <row r="10" spans="1:8" ht="16.5" thickBot="1" x14ac:dyDescent="0.3">
      <c r="A10" s="15" t="s">
        <v>28</v>
      </c>
      <c r="B10" s="16"/>
      <c r="C10" s="11">
        <v>60887.6</v>
      </c>
      <c r="D10" s="11">
        <v>65215</v>
      </c>
      <c r="E10" s="11">
        <v>80130.600000000006</v>
      </c>
      <c r="F10" s="11">
        <v>206233</v>
      </c>
      <c r="G10" s="2"/>
      <c r="H10" s="2"/>
    </row>
    <row r="11" spans="1:8" ht="16.5" thickBot="1" x14ac:dyDescent="0.3">
      <c r="A11" s="17"/>
      <c r="B11" s="10"/>
      <c r="C11" s="11"/>
      <c r="D11" s="11"/>
      <c r="E11" s="11"/>
      <c r="F11" s="11"/>
      <c r="G11" s="2"/>
      <c r="H11" s="2"/>
    </row>
    <row r="12" spans="1:8" ht="16.5" thickBot="1" x14ac:dyDescent="0.3">
      <c r="A12" s="8" t="s">
        <v>44</v>
      </c>
      <c r="B12" s="10"/>
      <c r="C12" s="11"/>
      <c r="D12" s="11"/>
      <c r="E12" s="11"/>
      <c r="F12" s="11"/>
      <c r="G12" s="2"/>
      <c r="H12" s="2"/>
    </row>
    <row r="13" spans="1:8" ht="16.5" thickBot="1" x14ac:dyDescent="0.3">
      <c r="A13" s="7" t="s">
        <v>40</v>
      </c>
      <c r="B13" s="10" t="s">
        <v>23</v>
      </c>
      <c r="C13" s="11">
        <v>62400</v>
      </c>
      <c r="D13" s="11">
        <v>63360</v>
      </c>
      <c r="E13" s="11">
        <v>69120</v>
      </c>
      <c r="F13" s="11">
        <v>194880</v>
      </c>
      <c r="G13" s="2"/>
      <c r="H13" s="2"/>
    </row>
    <row r="14" spans="1:8" x14ac:dyDescent="0.25">
      <c r="A14" s="12"/>
      <c r="B14" s="7" t="s">
        <v>41</v>
      </c>
      <c r="C14" s="13">
        <v>7800.01</v>
      </c>
      <c r="D14" s="13">
        <v>7920.02</v>
      </c>
      <c r="E14" s="13">
        <v>8640</v>
      </c>
      <c r="F14" s="13">
        <v>24360</v>
      </c>
      <c r="G14" s="2"/>
      <c r="H14" s="2"/>
    </row>
    <row r="15" spans="1:8" ht="16.5" thickBot="1" x14ac:dyDescent="0.3">
      <c r="A15" s="9"/>
      <c r="B15" s="9"/>
      <c r="C15" s="14"/>
      <c r="D15" s="14"/>
      <c r="E15" s="14"/>
      <c r="F15" s="14"/>
      <c r="G15" s="2"/>
      <c r="H15" s="2"/>
    </row>
    <row r="16" spans="1:8" ht="16.5" thickBot="1" x14ac:dyDescent="0.3">
      <c r="A16" s="15" t="s">
        <v>42</v>
      </c>
      <c r="B16" s="16"/>
      <c r="C16" s="11">
        <v>77350</v>
      </c>
      <c r="D16" s="11">
        <v>79860.3</v>
      </c>
      <c r="E16" s="11">
        <v>94320</v>
      </c>
      <c r="F16" s="11">
        <v>251530</v>
      </c>
      <c r="G16" s="2"/>
      <c r="H16" s="2"/>
    </row>
    <row r="17" spans="1:8" ht="16.5" thickBot="1" x14ac:dyDescent="0.3">
      <c r="A17" s="15" t="s">
        <v>43</v>
      </c>
      <c r="B17" s="16"/>
      <c r="C17" s="11">
        <v>827.5</v>
      </c>
      <c r="D17" s="11">
        <v>955</v>
      </c>
      <c r="E17" s="11">
        <v>910.5</v>
      </c>
      <c r="F17" s="11">
        <v>2693</v>
      </c>
      <c r="G17" s="2"/>
      <c r="H17" s="2"/>
    </row>
    <row r="18" spans="1:8" ht="16.5" thickBot="1" x14ac:dyDescent="0.3">
      <c r="A18" s="15" t="s">
        <v>28</v>
      </c>
      <c r="B18" s="16"/>
      <c r="C18" s="11">
        <v>148377.5</v>
      </c>
      <c r="D18" s="11">
        <v>152095</v>
      </c>
      <c r="E18" s="11">
        <v>172990.5</v>
      </c>
      <c r="F18" s="11">
        <v>473463</v>
      </c>
      <c r="G18" s="2"/>
      <c r="H18" s="2"/>
    </row>
    <row r="19" spans="1:8" ht="16.5" thickBot="1" x14ac:dyDescent="0.3">
      <c r="A19" s="18" t="s">
        <v>18</v>
      </c>
      <c r="B19" s="19"/>
      <c r="C19" s="20">
        <v>209.255</v>
      </c>
      <c r="D19" s="20">
        <v>217310.02</v>
      </c>
      <c r="E19" s="20">
        <v>252121.60000000001</v>
      </c>
      <c r="F19" s="20">
        <v>679696.55</v>
      </c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ht="16.5" thickBot="1" x14ac:dyDescent="0.3">
      <c r="A21" s="21" t="s">
        <v>45</v>
      </c>
      <c r="B21" s="21"/>
      <c r="C21" s="21"/>
      <c r="D21" s="21"/>
      <c r="E21" s="2"/>
      <c r="F21" s="2"/>
      <c r="G21" s="2"/>
      <c r="H21" s="2"/>
    </row>
    <row r="22" spans="1:8" ht="32.25" thickBot="1" x14ac:dyDescent="0.3">
      <c r="A22" s="4"/>
      <c r="B22" s="22" t="s">
        <v>46</v>
      </c>
      <c r="C22" s="22" t="s">
        <v>47</v>
      </c>
      <c r="D22" s="22" t="s">
        <v>48</v>
      </c>
      <c r="E22" s="2"/>
      <c r="F22" s="2"/>
      <c r="G22" s="2"/>
      <c r="H22" s="2"/>
    </row>
    <row r="23" spans="1:8" x14ac:dyDescent="0.25">
      <c r="A23" s="7" t="s">
        <v>49</v>
      </c>
      <c r="B23" s="23">
        <v>30100</v>
      </c>
      <c r="C23" s="23">
        <v>72200</v>
      </c>
      <c r="D23" s="23">
        <v>102200</v>
      </c>
      <c r="E23" s="2"/>
      <c r="F23" s="2"/>
      <c r="G23" s="2"/>
      <c r="H23" s="2"/>
    </row>
    <row r="24" spans="1:8" ht="16.5" thickBot="1" x14ac:dyDescent="0.3">
      <c r="A24" s="9"/>
      <c r="B24" s="24"/>
      <c r="C24" s="24"/>
      <c r="D24" s="24"/>
      <c r="E24" s="2"/>
      <c r="F24" s="2"/>
      <c r="G24" s="2"/>
      <c r="H24" s="2"/>
    </row>
    <row r="25" spans="1:8" x14ac:dyDescent="0.25">
      <c r="A25" s="7" t="s">
        <v>50</v>
      </c>
      <c r="B25" s="23">
        <v>1021</v>
      </c>
      <c r="C25" s="23">
        <v>1570</v>
      </c>
      <c r="D25" s="23">
        <v>2590</v>
      </c>
      <c r="E25" s="2"/>
      <c r="F25" s="2"/>
      <c r="G25" s="2"/>
      <c r="H25" s="2"/>
    </row>
    <row r="26" spans="1:8" ht="16.5" thickBot="1" x14ac:dyDescent="0.3">
      <c r="A26" s="9"/>
      <c r="B26" s="24"/>
      <c r="C26" s="24"/>
      <c r="D26" s="24"/>
      <c r="E26" s="2"/>
      <c r="F26" s="2"/>
      <c r="G26" s="2"/>
      <c r="H26" s="2"/>
    </row>
    <row r="27" spans="1:8" ht="16.5" thickBot="1" x14ac:dyDescent="0.3">
      <c r="A27" s="17" t="s">
        <v>51</v>
      </c>
      <c r="B27" s="25">
        <v>206235</v>
      </c>
      <c r="C27" s="25">
        <v>473465</v>
      </c>
      <c r="D27" s="25">
        <v>679696</v>
      </c>
      <c r="E27" s="2"/>
      <c r="F27" s="2"/>
      <c r="G27" s="2"/>
      <c r="H27" s="2"/>
    </row>
    <row r="28" spans="1:8" x14ac:dyDescent="0.25">
      <c r="A28" s="7" t="s">
        <v>52</v>
      </c>
      <c r="B28" s="23">
        <v>59159</v>
      </c>
      <c r="C28" s="23">
        <v>112224</v>
      </c>
      <c r="D28" s="23">
        <v>171394</v>
      </c>
      <c r="E28" s="2"/>
      <c r="F28" s="2"/>
      <c r="G28" s="2"/>
      <c r="H28" s="2"/>
    </row>
    <row r="29" spans="1:8" ht="16.5" thickBot="1" x14ac:dyDescent="0.3">
      <c r="A29" s="9"/>
      <c r="B29" s="24"/>
      <c r="C29" s="24"/>
      <c r="D29" s="24"/>
      <c r="E29" s="2"/>
      <c r="F29" s="2"/>
      <c r="G29" s="2"/>
      <c r="H29" s="2"/>
    </row>
    <row r="30" spans="1:8" x14ac:dyDescent="0.25">
      <c r="A30" s="7" t="s">
        <v>53</v>
      </c>
      <c r="B30" s="23">
        <v>1980</v>
      </c>
      <c r="C30" s="23">
        <v>2560</v>
      </c>
      <c r="D30" s="23">
        <v>4550</v>
      </c>
      <c r="E30" s="2"/>
      <c r="F30" s="2"/>
      <c r="G30" s="2"/>
      <c r="H30" s="2"/>
    </row>
    <row r="31" spans="1:8" ht="16.5" thickBot="1" x14ac:dyDescent="0.3">
      <c r="A31" s="9"/>
      <c r="B31" s="24"/>
      <c r="C31" s="24"/>
      <c r="D31" s="24"/>
      <c r="E31" s="2"/>
      <c r="F31" s="2"/>
      <c r="G31" s="2"/>
      <c r="H31" s="2"/>
    </row>
    <row r="32" spans="1:8" ht="16.5" thickBot="1" x14ac:dyDescent="0.3">
      <c r="A32" s="8" t="s">
        <v>54</v>
      </c>
      <c r="B32" s="26">
        <v>176215</v>
      </c>
      <c r="C32" s="26">
        <v>432411</v>
      </c>
      <c r="D32" s="26">
        <v>608522</v>
      </c>
      <c r="E32" s="2"/>
      <c r="F32" s="2"/>
      <c r="G32" s="2"/>
      <c r="H32" s="2"/>
    </row>
  </sheetData>
  <mergeCells count="41">
    <mergeCell ref="A30:A31"/>
    <mergeCell ref="B30:B31"/>
    <mergeCell ref="C30:C31"/>
    <mergeCell ref="D30:D31"/>
    <mergeCell ref="A25:A26"/>
    <mergeCell ref="B25:B26"/>
    <mergeCell ref="C25:C26"/>
    <mergeCell ref="D25:D26"/>
    <mergeCell ref="A28:A29"/>
    <mergeCell ref="B28:B29"/>
    <mergeCell ref="C28:C29"/>
    <mergeCell ref="D28:D29"/>
    <mergeCell ref="A16:B16"/>
    <mergeCell ref="A17:B17"/>
    <mergeCell ref="A18:B18"/>
    <mergeCell ref="A19:B19"/>
    <mergeCell ref="A21:D21"/>
    <mergeCell ref="A23:A24"/>
    <mergeCell ref="B23:B24"/>
    <mergeCell ref="C23:C24"/>
    <mergeCell ref="D23:D24"/>
    <mergeCell ref="F6:F7"/>
    <mergeCell ref="A8:B8"/>
    <mergeCell ref="A9:B9"/>
    <mergeCell ref="A10:B10"/>
    <mergeCell ref="A13:A15"/>
    <mergeCell ref="B14:B15"/>
    <mergeCell ref="C14:C15"/>
    <mergeCell ref="D14:D15"/>
    <mergeCell ref="E14:E15"/>
    <mergeCell ref="F14:F15"/>
    <mergeCell ref="B3:B4"/>
    <mergeCell ref="C3:C4"/>
    <mergeCell ref="D3:D4"/>
    <mergeCell ref="E3:E4"/>
    <mergeCell ref="F3:F4"/>
    <mergeCell ref="A5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3467-A757-4A7A-9BC3-B4823ABB14E7}">
  <dimension ref="A1:E61"/>
  <sheetViews>
    <sheetView workbookViewId="0">
      <selection activeCell="F11" sqref="F11"/>
    </sheetView>
  </sheetViews>
  <sheetFormatPr defaultColWidth="16.140625" defaultRowHeight="15.75" x14ac:dyDescent="0.25"/>
  <cols>
    <col min="1" max="16384" width="16.140625" style="2"/>
  </cols>
  <sheetData>
    <row r="1" spans="1:5" ht="16.5" thickBot="1" x14ac:dyDescent="0.3">
      <c r="A1" s="21" t="s">
        <v>55</v>
      </c>
      <c r="B1" s="21"/>
      <c r="C1" s="21"/>
    </row>
    <row r="2" spans="1:5" ht="16.5" thickBot="1" x14ac:dyDescent="0.3">
      <c r="A2" s="4" t="s">
        <v>37</v>
      </c>
      <c r="B2" s="22" t="s">
        <v>56</v>
      </c>
      <c r="C2" s="22" t="s">
        <v>44</v>
      </c>
    </row>
    <row r="3" spans="1:5" ht="16.5" thickBot="1" x14ac:dyDescent="0.3">
      <c r="A3" s="17" t="s">
        <v>57</v>
      </c>
      <c r="B3" s="25">
        <v>176215</v>
      </c>
      <c r="C3" s="25">
        <v>432411</v>
      </c>
    </row>
    <row r="4" spans="1:5" ht="30.75" customHeight="1" x14ac:dyDescent="0.25">
      <c r="A4" s="7" t="s">
        <v>58</v>
      </c>
      <c r="B4" s="23">
        <v>75.400000000000006</v>
      </c>
      <c r="C4" s="23">
        <v>370.5</v>
      </c>
    </row>
    <row r="5" spans="1:5" ht="16.5" thickBot="1" x14ac:dyDescent="0.3">
      <c r="A5" s="9"/>
      <c r="B5" s="24"/>
      <c r="C5" s="24"/>
    </row>
    <row r="6" spans="1:5" ht="16.5" thickBot="1" x14ac:dyDescent="0.3">
      <c r="A6" s="17" t="s">
        <v>59</v>
      </c>
      <c r="B6" s="25">
        <v>2348.5</v>
      </c>
      <c r="C6" s="25">
        <v>1168.4000000000001</v>
      </c>
    </row>
    <row r="7" spans="1:5" x14ac:dyDescent="0.25">
      <c r="A7" s="27" t="s">
        <v>60</v>
      </c>
      <c r="B7" s="23">
        <v>3287.5</v>
      </c>
      <c r="C7" s="23">
        <v>1635.5</v>
      </c>
    </row>
    <row r="8" spans="1:5" ht="16.5" thickBot="1" x14ac:dyDescent="0.3">
      <c r="A8" s="17" t="s">
        <v>61</v>
      </c>
      <c r="B8" s="24"/>
      <c r="C8" s="24"/>
    </row>
    <row r="10" spans="1:5" ht="32.25" customHeight="1" thickBot="1" x14ac:dyDescent="0.3">
      <c r="A10" s="28" t="s">
        <v>62</v>
      </c>
      <c r="B10" s="28"/>
      <c r="C10" s="28"/>
      <c r="D10" s="28"/>
      <c r="E10" s="28"/>
    </row>
    <row r="11" spans="1:5" ht="16.5" thickBot="1" x14ac:dyDescent="0.3">
      <c r="A11" s="4"/>
      <c r="B11" s="22" t="s">
        <v>9</v>
      </c>
      <c r="C11" s="22" t="s">
        <v>10</v>
      </c>
      <c r="D11" s="22" t="s">
        <v>11</v>
      </c>
      <c r="E11" s="22" t="s">
        <v>28</v>
      </c>
    </row>
    <row r="12" spans="1:5" ht="16.5" thickBot="1" x14ac:dyDescent="0.3">
      <c r="A12" s="8" t="s">
        <v>56</v>
      </c>
      <c r="B12" s="10"/>
      <c r="C12" s="10"/>
      <c r="D12" s="10"/>
      <c r="E12" s="10"/>
    </row>
    <row r="13" spans="1:5" ht="16.5" thickBot="1" x14ac:dyDescent="0.3">
      <c r="A13" s="17" t="s">
        <v>63</v>
      </c>
      <c r="B13" s="10">
        <v>30</v>
      </c>
      <c r="C13" s="10">
        <v>20</v>
      </c>
      <c r="D13" s="10">
        <v>75</v>
      </c>
      <c r="E13" s="10">
        <v>25</v>
      </c>
    </row>
    <row r="14" spans="1:5" x14ac:dyDescent="0.25">
      <c r="A14" s="27" t="s">
        <v>64</v>
      </c>
      <c r="B14" s="23">
        <v>3287</v>
      </c>
      <c r="C14" s="23">
        <v>3287</v>
      </c>
      <c r="D14" s="23">
        <v>3287</v>
      </c>
      <c r="E14" s="23"/>
    </row>
    <row r="15" spans="1:5" ht="16.5" thickBot="1" x14ac:dyDescent="0.3">
      <c r="A15" s="17" t="s">
        <v>65</v>
      </c>
      <c r="B15" s="24"/>
      <c r="C15" s="24"/>
      <c r="D15" s="24"/>
      <c r="E15" s="24"/>
    </row>
    <row r="16" spans="1:5" x14ac:dyDescent="0.25">
      <c r="A16" s="29" t="s">
        <v>66</v>
      </c>
      <c r="B16" s="30">
        <v>65740</v>
      </c>
      <c r="C16" s="30">
        <v>98610</v>
      </c>
      <c r="D16" s="30">
        <v>246525</v>
      </c>
      <c r="E16" s="30">
        <v>82175</v>
      </c>
    </row>
    <row r="17" spans="1:5" ht="16.5" thickBot="1" x14ac:dyDescent="0.3">
      <c r="A17" s="31" t="s">
        <v>67</v>
      </c>
      <c r="B17" s="32"/>
      <c r="C17" s="32"/>
      <c r="D17" s="32"/>
      <c r="E17" s="32"/>
    </row>
    <row r="19" spans="1:5" ht="16.5" thickBot="1" x14ac:dyDescent="0.3">
      <c r="A19" s="21" t="s">
        <v>68</v>
      </c>
      <c r="B19" s="21"/>
      <c r="C19" s="21"/>
      <c r="D19" s="21"/>
      <c r="E19" s="21"/>
    </row>
    <row r="20" spans="1:5" ht="16.5" thickBot="1" x14ac:dyDescent="0.3">
      <c r="A20" s="4" t="s">
        <v>67</v>
      </c>
      <c r="B20" s="22" t="s">
        <v>9</v>
      </c>
      <c r="C20" s="22" t="s">
        <v>10</v>
      </c>
      <c r="D20" s="22" t="s">
        <v>11</v>
      </c>
      <c r="E20" s="22" t="s">
        <v>28</v>
      </c>
    </row>
    <row r="21" spans="1:5" ht="16.5" thickBot="1" x14ac:dyDescent="0.3">
      <c r="A21" s="17" t="s">
        <v>69</v>
      </c>
      <c r="B21" s="25">
        <v>121000</v>
      </c>
      <c r="C21" s="25"/>
      <c r="D21" s="25"/>
      <c r="E21" s="25"/>
    </row>
    <row r="22" spans="1:5" ht="16.5" thickBot="1" x14ac:dyDescent="0.3">
      <c r="A22" s="8" t="s">
        <v>66</v>
      </c>
      <c r="B22" s="33">
        <v>229240</v>
      </c>
      <c r="C22" s="33">
        <v>343860</v>
      </c>
      <c r="D22" s="33">
        <v>278375</v>
      </c>
      <c r="E22" s="33">
        <v>851475</v>
      </c>
    </row>
    <row r="23" spans="1:5" ht="16.5" thickBot="1" x14ac:dyDescent="0.3">
      <c r="A23" s="31" t="s">
        <v>70</v>
      </c>
      <c r="B23" s="25"/>
      <c r="C23" s="25"/>
      <c r="D23" s="25"/>
      <c r="E23" s="25"/>
    </row>
    <row r="24" spans="1:5" ht="16.5" thickBot="1" x14ac:dyDescent="0.3">
      <c r="A24" s="17" t="s">
        <v>71</v>
      </c>
      <c r="B24" s="25">
        <v>183393</v>
      </c>
      <c r="C24" s="25">
        <v>275090</v>
      </c>
      <c r="D24" s="25">
        <v>222699</v>
      </c>
      <c r="E24" s="25">
        <v>681181</v>
      </c>
    </row>
    <row r="25" spans="1:5" x14ac:dyDescent="0.25">
      <c r="A25" s="27" t="s">
        <v>72</v>
      </c>
      <c r="B25" s="34">
        <v>15000</v>
      </c>
      <c r="C25" s="34">
        <v>34386</v>
      </c>
      <c r="D25" s="34">
        <v>51579</v>
      </c>
      <c r="E25" s="23">
        <v>98945</v>
      </c>
    </row>
    <row r="26" spans="1:5" ht="16.5" thickBot="1" x14ac:dyDescent="0.3">
      <c r="A26" s="27" t="s">
        <v>73</v>
      </c>
      <c r="B26" s="34">
        <v>-14700</v>
      </c>
      <c r="C26" s="34">
        <v>-33698</v>
      </c>
      <c r="D26" s="34">
        <v>-50547</v>
      </c>
      <c r="E26" s="35"/>
    </row>
    <row r="27" spans="1:5" ht="16.5" thickBot="1" x14ac:dyDescent="0.3">
      <c r="A27" s="4" t="s">
        <v>74</v>
      </c>
      <c r="B27" s="36"/>
      <c r="C27" s="36"/>
      <c r="D27" s="36"/>
      <c r="E27" s="36"/>
    </row>
    <row r="28" spans="1:5" ht="28.5" customHeight="1" x14ac:dyDescent="0.25">
      <c r="A28" s="7" t="s">
        <v>75</v>
      </c>
      <c r="B28" s="23">
        <v>1051</v>
      </c>
      <c r="C28" s="23">
        <v>50005</v>
      </c>
      <c r="D28" s="23">
        <v>11463</v>
      </c>
      <c r="E28" s="23">
        <v>17513</v>
      </c>
    </row>
    <row r="29" spans="1:5" ht="16.5" thickBot="1" x14ac:dyDescent="0.3">
      <c r="A29" s="9"/>
      <c r="B29" s="24"/>
      <c r="C29" s="24"/>
      <c r="D29" s="24"/>
      <c r="E29" s="24"/>
    </row>
    <row r="30" spans="1:5" ht="16.5" thickBot="1" x14ac:dyDescent="0.3">
      <c r="A30" s="8" t="s">
        <v>76</v>
      </c>
      <c r="B30" s="33">
        <v>199142</v>
      </c>
      <c r="C30" s="33">
        <v>313786</v>
      </c>
      <c r="D30" s="33">
        <v>284709</v>
      </c>
      <c r="E30" s="33">
        <v>797637</v>
      </c>
    </row>
    <row r="31" spans="1:5" x14ac:dyDescent="0.25">
      <c r="A31" s="37"/>
      <c r="B31" s="38"/>
      <c r="C31" s="39"/>
      <c r="D31" s="38"/>
      <c r="E31" s="37"/>
    </row>
    <row r="32" spans="1:5" ht="16.5" thickBot="1" x14ac:dyDescent="0.3">
      <c r="A32" s="21" t="s">
        <v>62</v>
      </c>
      <c r="B32" s="21"/>
      <c r="C32" s="21"/>
      <c r="D32" s="21"/>
      <c r="E32" s="21"/>
    </row>
    <row r="33" spans="1:5" ht="16.5" thickBot="1" x14ac:dyDescent="0.3">
      <c r="A33" s="4"/>
      <c r="B33" s="22" t="s">
        <v>9</v>
      </c>
      <c r="C33" s="22" t="s">
        <v>10</v>
      </c>
      <c r="D33" s="22" t="s">
        <v>11</v>
      </c>
      <c r="E33" s="22" t="s">
        <v>28</v>
      </c>
    </row>
    <row r="34" spans="1:5" ht="16.5" thickBot="1" x14ac:dyDescent="0.3">
      <c r="A34" s="8" t="s">
        <v>56</v>
      </c>
      <c r="B34" s="10"/>
      <c r="C34" s="10"/>
      <c r="D34" s="10"/>
      <c r="E34" s="10"/>
    </row>
    <row r="35" spans="1:5" ht="16.5" thickBot="1" x14ac:dyDescent="0.3">
      <c r="A35" s="17" t="s">
        <v>63</v>
      </c>
      <c r="B35" s="10">
        <v>30</v>
      </c>
      <c r="C35" s="10">
        <v>20</v>
      </c>
      <c r="D35" s="10">
        <v>75</v>
      </c>
      <c r="E35" s="10">
        <v>25</v>
      </c>
    </row>
    <row r="36" spans="1:5" x14ac:dyDescent="0.25">
      <c r="A36" s="7" t="s">
        <v>77</v>
      </c>
      <c r="B36" s="23">
        <v>3288</v>
      </c>
      <c r="C36" s="23">
        <v>3286</v>
      </c>
      <c r="D36" s="23">
        <v>3286.5</v>
      </c>
      <c r="E36" s="23"/>
    </row>
    <row r="37" spans="1:5" ht="16.5" thickBot="1" x14ac:dyDescent="0.3">
      <c r="A37" s="9"/>
      <c r="B37" s="24"/>
      <c r="C37" s="24"/>
      <c r="D37" s="24"/>
      <c r="E37" s="24"/>
    </row>
    <row r="38" spans="1:5" ht="14.25" customHeight="1" x14ac:dyDescent="0.25">
      <c r="A38" s="40" t="s">
        <v>66</v>
      </c>
      <c r="B38" s="30">
        <v>98610</v>
      </c>
      <c r="C38" s="30">
        <v>65740</v>
      </c>
      <c r="D38" s="30">
        <v>246525</v>
      </c>
      <c r="E38" s="30">
        <v>82175</v>
      </c>
    </row>
    <row r="39" spans="1:5" ht="16.5" thickBot="1" x14ac:dyDescent="0.3">
      <c r="A39" s="41"/>
      <c r="B39" s="32"/>
      <c r="C39" s="32"/>
      <c r="D39" s="32"/>
      <c r="E39" s="32"/>
    </row>
    <row r="40" spans="1:5" ht="16.5" thickBot="1" x14ac:dyDescent="0.3">
      <c r="A40" s="4"/>
      <c r="B40" s="36"/>
      <c r="C40" s="36"/>
      <c r="D40" s="36"/>
      <c r="E40" s="36"/>
    </row>
    <row r="41" spans="1:5" ht="16.5" thickBot="1" x14ac:dyDescent="0.3">
      <c r="A41" s="8" t="s">
        <v>44</v>
      </c>
      <c r="B41" s="25"/>
      <c r="C41" s="25"/>
      <c r="D41" s="25"/>
      <c r="E41" s="25"/>
    </row>
    <row r="42" spans="1:5" ht="16.5" thickBot="1" x14ac:dyDescent="0.3">
      <c r="A42" s="17" t="s">
        <v>78</v>
      </c>
      <c r="B42" s="25">
        <v>150</v>
      </c>
      <c r="C42" s="25">
        <v>100</v>
      </c>
      <c r="D42" s="25">
        <v>370</v>
      </c>
      <c r="E42" s="25">
        <v>120</v>
      </c>
    </row>
    <row r="43" spans="1:5" ht="14.25" customHeight="1" x14ac:dyDescent="0.25">
      <c r="A43" s="7" t="s">
        <v>77</v>
      </c>
      <c r="B43" s="23">
        <v>1635.5</v>
      </c>
      <c r="C43" s="23">
        <v>1635</v>
      </c>
      <c r="D43" s="23">
        <v>1635.4</v>
      </c>
      <c r="E43" s="23"/>
    </row>
    <row r="44" spans="1:5" ht="16.5" thickBot="1" x14ac:dyDescent="0.3">
      <c r="A44" s="9"/>
      <c r="B44" s="24"/>
      <c r="C44" s="24"/>
      <c r="D44" s="24"/>
      <c r="E44" s="24"/>
    </row>
    <row r="45" spans="1:5" ht="14.25" customHeight="1" x14ac:dyDescent="0.25">
      <c r="A45" s="40" t="s">
        <v>66</v>
      </c>
      <c r="B45" s="30">
        <v>163500</v>
      </c>
      <c r="C45" s="30">
        <v>245250</v>
      </c>
      <c r="D45" s="30">
        <v>196200</v>
      </c>
      <c r="E45" s="30">
        <v>604950</v>
      </c>
    </row>
    <row r="46" spans="1:5" ht="16.5" thickBot="1" x14ac:dyDescent="0.3">
      <c r="A46" s="41"/>
      <c r="B46" s="32"/>
      <c r="C46" s="32"/>
      <c r="D46" s="32"/>
      <c r="E46" s="32"/>
    </row>
    <row r="47" spans="1:5" ht="15" customHeight="1" x14ac:dyDescent="0.25">
      <c r="A47" s="42" t="s">
        <v>18</v>
      </c>
      <c r="B47" s="43">
        <v>229240.5</v>
      </c>
      <c r="C47" s="43">
        <v>343862</v>
      </c>
      <c r="D47" s="43">
        <v>278375.40000000002</v>
      </c>
      <c r="E47" s="43">
        <v>851475</v>
      </c>
    </row>
    <row r="48" spans="1:5" ht="16.5" thickBot="1" x14ac:dyDescent="0.3">
      <c r="A48" s="44"/>
      <c r="B48" s="45"/>
      <c r="C48" s="45"/>
      <c r="D48" s="45"/>
      <c r="E48" s="45"/>
    </row>
    <row r="51" spans="1:5" x14ac:dyDescent="0.25">
      <c r="A51" s="37"/>
      <c r="B51" s="46"/>
      <c r="C51" s="46"/>
      <c r="D51" s="46"/>
      <c r="E51" s="46"/>
    </row>
    <row r="52" spans="1:5" x14ac:dyDescent="0.25">
      <c r="A52" s="37"/>
      <c r="B52" s="39"/>
      <c r="C52" s="37"/>
      <c r="D52" s="37"/>
      <c r="E52" s="37"/>
    </row>
    <row r="53" spans="1:5" x14ac:dyDescent="0.25">
      <c r="A53" s="46"/>
      <c r="B53" s="47"/>
      <c r="C53" s="48"/>
      <c r="D53" s="47"/>
      <c r="E53" s="48"/>
    </row>
    <row r="54" spans="1:5" x14ac:dyDescent="0.25">
      <c r="A54" s="49"/>
      <c r="B54" s="37"/>
      <c r="C54" s="37"/>
      <c r="D54" s="37"/>
      <c r="E54" s="37"/>
    </row>
    <row r="55" spans="1:5" x14ac:dyDescent="0.25">
      <c r="A55" s="37"/>
      <c r="B55" s="39"/>
      <c r="C55" s="39"/>
      <c r="D55" s="39"/>
      <c r="E55" s="39"/>
    </row>
    <row r="56" spans="1:5" x14ac:dyDescent="0.25">
      <c r="A56" s="37"/>
      <c r="B56" s="39"/>
      <c r="C56" s="39"/>
      <c r="D56" s="39"/>
      <c r="E56" s="50"/>
    </row>
    <row r="57" spans="1:5" x14ac:dyDescent="0.25">
      <c r="A57" s="37"/>
      <c r="B57" s="39"/>
      <c r="C57" s="39"/>
      <c r="D57" s="39"/>
      <c r="E57" s="50"/>
    </row>
    <row r="58" spans="1:5" x14ac:dyDescent="0.25">
      <c r="A58" s="37"/>
      <c r="B58" s="37"/>
      <c r="C58" s="37"/>
      <c r="D58" s="37"/>
      <c r="E58" s="37"/>
    </row>
    <row r="59" spans="1:5" x14ac:dyDescent="0.25">
      <c r="A59" s="37"/>
      <c r="B59" s="50"/>
      <c r="C59" s="50"/>
      <c r="D59" s="50"/>
      <c r="E59" s="50"/>
    </row>
    <row r="60" spans="1:5" x14ac:dyDescent="0.25">
      <c r="A60" s="37"/>
      <c r="B60" s="50"/>
      <c r="C60" s="50"/>
      <c r="D60" s="50"/>
      <c r="E60" s="50"/>
    </row>
    <row r="61" spans="1:5" x14ac:dyDescent="0.25">
      <c r="A61" s="46"/>
      <c r="B61" s="48"/>
      <c r="C61" s="48"/>
      <c r="D61" s="48"/>
      <c r="E61" s="48"/>
    </row>
  </sheetData>
  <mergeCells count="53">
    <mergeCell ref="E56:E57"/>
    <mergeCell ref="B59:B60"/>
    <mergeCell ref="C59:C60"/>
    <mergeCell ref="D59:D60"/>
    <mergeCell ref="E59:E60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A43:A44"/>
    <mergeCell ref="B43:B44"/>
    <mergeCell ref="C43:C44"/>
    <mergeCell ref="D43:D44"/>
    <mergeCell ref="E43:E44"/>
    <mergeCell ref="A32:E32"/>
    <mergeCell ref="A36:A37"/>
    <mergeCell ref="B36:B37"/>
    <mergeCell ref="C36:C37"/>
    <mergeCell ref="D36:D37"/>
    <mergeCell ref="E36:E37"/>
    <mergeCell ref="A19:E19"/>
    <mergeCell ref="E25:E26"/>
    <mergeCell ref="A28:A29"/>
    <mergeCell ref="B28:B29"/>
    <mergeCell ref="C28:C29"/>
    <mergeCell ref="D28:D29"/>
    <mergeCell ref="E28:E29"/>
    <mergeCell ref="A10:E10"/>
    <mergeCell ref="B14:B15"/>
    <mergeCell ref="C14:C15"/>
    <mergeCell ref="D14:D15"/>
    <mergeCell ref="E14:E15"/>
    <mergeCell ref="B16:B17"/>
    <mergeCell ref="C16:C17"/>
    <mergeCell ref="D16:D17"/>
    <mergeCell ref="E16:E17"/>
    <mergeCell ref="A1:C1"/>
    <mergeCell ref="A4:A5"/>
    <mergeCell ref="B4:B5"/>
    <mergeCell ref="C4:C5"/>
    <mergeCell ref="B7:B8"/>
    <mergeCell ref="C7:C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A5EF-1FAA-41A2-AE27-14DDFA6A3C24}">
  <dimension ref="A2:IV73"/>
  <sheetViews>
    <sheetView tabSelected="1" workbookViewId="0">
      <selection activeCell="F9" sqref="F9"/>
    </sheetView>
  </sheetViews>
  <sheetFormatPr defaultRowHeight="15.75" x14ac:dyDescent="0.25"/>
  <cols>
    <col min="1" max="1" width="29.85546875" style="56" customWidth="1"/>
    <col min="2" max="2" width="15.7109375" style="56" customWidth="1"/>
    <col min="3" max="3" width="15.5703125" style="56" customWidth="1"/>
    <col min="4" max="4" width="15.42578125" style="56" customWidth="1"/>
    <col min="5" max="5" width="14.28515625" style="56" customWidth="1"/>
    <col min="6" max="6" width="16.28515625" style="56" customWidth="1"/>
    <col min="7" max="256" width="9.140625" style="56"/>
    <col min="257" max="257" width="86.7109375" style="56" customWidth="1"/>
    <col min="258" max="259" width="20.85546875" style="56" customWidth="1"/>
    <col min="260" max="260" width="19.140625" style="56" customWidth="1"/>
    <col min="261" max="261" width="26.140625" style="56" customWidth="1"/>
    <col min="262" max="262" width="18.28515625" style="56" customWidth="1"/>
    <col min="263" max="512" width="9.140625" style="56"/>
    <col min="513" max="513" width="86.7109375" style="56" customWidth="1"/>
    <col min="514" max="515" width="20.85546875" style="56" customWidth="1"/>
    <col min="516" max="516" width="19.140625" style="56" customWidth="1"/>
    <col min="517" max="517" width="26.140625" style="56" customWidth="1"/>
    <col min="518" max="518" width="18.28515625" style="56" customWidth="1"/>
    <col min="519" max="768" width="9.140625" style="56"/>
    <col min="769" max="769" width="86.7109375" style="56" customWidth="1"/>
    <col min="770" max="771" width="20.85546875" style="56" customWidth="1"/>
    <col min="772" max="772" width="19.140625" style="56" customWidth="1"/>
    <col min="773" max="773" width="26.140625" style="56" customWidth="1"/>
    <col min="774" max="774" width="18.28515625" style="56" customWidth="1"/>
    <col min="775" max="1024" width="9.140625" style="56"/>
    <col min="1025" max="1025" width="86.7109375" style="56" customWidth="1"/>
    <col min="1026" max="1027" width="20.85546875" style="56" customWidth="1"/>
    <col min="1028" max="1028" width="19.140625" style="56" customWidth="1"/>
    <col min="1029" max="1029" width="26.140625" style="56" customWidth="1"/>
    <col min="1030" max="1030" width="18.28515625" style="56" customWidth="1"/>
    <col min="1031" max="1280" width="9.140625" style="56"/>
    <col min="1281" max="1281" width="86.7109375" style="56" customWidth="1"/>
    <col min="1282" max="1283" width="20.85546875" style="56" customWidth="1"/>
    <col min="1284" max="1284" width="19.140625" style="56" customWidth="1"/>
    <col min="1285" max="1285" width="26.140625" style="56" customWidth="1"/>
    <col min="1286" max="1286" width="18.28515625" style="56" customWidth="1"/>
    <col min="1287" max="1536" width="9.140625" style="56"/>
    <col min="1537" max="1537" width="86.7109375" style="56" customWidth="1"/>
    <col min="1538" max="1539" width="20.85546875" style="56" customWidth="1"/>
    <col min="1540" max="1540" width="19.140625" style="56" customWidth="1"/>
    <col min="1541" max="1541" width="26.140625" style="56" customWidth="1"/>
    <col min="1542" max="1542" width="18.28515625" style="56" customWidth="1"/>
    <col min="1543" max="1792" width="9.140625" style="56"/>
    <col min="1793" max="1793" width="86.7109375" style="56" customWidth="1"/>
    <col min="1794" max="1795" width="20.85546875" style="56" customWidth="1"/>
    <col min="1796" max="1796" width="19.140625" style="56" customWidth="1"/>
    <col min="1797" max="1797" width="26.140625" style="56" customWidth="1"/>
    <col min="1798" max="1798" width="18.28515625" style="56" customWidth="1"/>
    <col min="1799" max="2048" width="9.140625" style="56"/>
    <col min="2049" max="2049" width="86.7109375" style="56" customWidth="1"/>
    <col min="2050" max="2051" width="20.85546875" style="56" customWidth="1"/>
    <col min="2052" max="2052" width="19.140625" style="56" customWidth="1"/>
    <col min="2053" max="2053" width="26.140625" style="56" customWidth="1"/>
    <col min="2054" max="2054" width="18.28515625" style="56" customWidth="1"/>
    <col min="2055" max="2304" width="9.140625" style="56"/>
    <col min="2305" max="2305" width="86.7109375" style="56" customWidth="1"/>
    <col min="2306" max="2307" width="20.85546875" style="56" customWidth="1"/>
    <col min="2308" max="2308" width="19.140625" style="56" customWidth="1"/>
    <col min="2309" max="2309" width="26.140625" style="56" customWidth="1"/>
    <col min="2310" max="2310" width="18.28515625" style="56" customWidth="1"/>
    <col min="2311" max="2560" width="9.140625" style="56"/>
    <col min="2561" max="2561" width="86.7109375" style="56" customWidth="1"/>
    <col min="2562" max="2563" width="20.85546875" style="56" customWidth="1"/>
    <col min="2564" max="2564" width="19.140625" style="56" customWidth="1"/>
    <col min="2565" max="2565" width="26.140625" style="56" customWidth="1"/>
    <col min="2566" max="2566" width="18.28515625" style="56" customWidth="1"/>
    <col min="2567" max="2816" width="9.140625" style="56"/>
    <col min="2817" max="2817" width="86.7109375" style="56" customWidth="1"/>
    <col min="2818" max="2819" width="20.85546875" style="56" customWidth="1"/>
    <col min="2820" max="2820" width="19.140625" style="56" customWidth="1"/>
    <col min="2821" max="2821" width="26.140625" style="56" customWidth="1"/>
    <col min="2822" max="2822" width="18.28515625" style="56" customWidth="1"/>
    <col min="2823" max="3072" width="9.140625" style="56"/>
    <col min="3073" max="3073" width="86.7109375" style="56" customWidth="1"/>
    <col min="3074" max="3075" width="20.85546875" style="56" customWidth="1"/>
    <col min="3076" max="3076" width="19.140625" style="56" customWidth="1"/>
    <col min="3077" max="3077" width="26.140625" style="56" customWidth="1"/>
    <col min="3078" max="3078" width="18.28515625" style="56" customWidth="1"/>
    <col min="3079" max="3328" width="9.140625" style="56"/>
    <col min="3329" max="3329" width="86.7109375" style="56" customWidth="1"/>
    <col min="3330" max="3331" width="20.85546875" style="56" customWidth="1"/>
    <col min="3332" max="3332" width="19.140625" style="56" customWidth="1"/>
    <col min="3333" max="3333" width="26.140625" style="56" customWidth="1"/>
    <col min="3334" max="3334" width="18.28515625" style="56" customWidth="1"/>
    <col min="3335" max="3584" width="9.140625" style="56"/>
    <col min="3585" max="3585" width="86.7109375" style="56" customWidth="1"/>
    <col min="3586" max="3587" width="20.85546875" style="56" customWidth="1"/>
    <col min="3588" max="3588" width="19.140625" style="56" customWidth="1"/>
    <col min="3589" max="3589" width="26.140625" style="56" customWidth="1"/>
    <col min="3590" max="3590" width="18.28515625" style="56" customWidth="1"/>
    <col min="3591" max="3840" width="9.140625" style="56"/>
    <col min="3841" max="3841" width="86.7109375" style="56" customWidth="1"/>
    <col min="3842" max="3843" width="20.85546875" style="56" customWidth="1"/>
    <col min="3844" max="3844" width="19.140625" style="56" customWidth="1"/>
    <col min="3845" max="3845" width="26.140625" style="56" customWidth="1"/>
    <col min="3846" max="3846" width="18.28515625" style="56" customWidth="1"/>
    <col min="3847" max="4096" width="9.140625" style="56"/>
    <col min="4097" max="4097" width="86.7109375" style="56" customWidth="1"/>
    <col min="4098" max="4099" width="20.85546875" style="56" customWidth="1"/>
    <col min="4100" max="4100" width="19.140625" style="56" customWidth="1"/>
    <col min="4101" max="4101" width="26.140625" style="56" customWidth="1"/>
    <col min="4102" max="4102" width="18.28515625" style="56" customWidth="1"/>
    <col min="4103" max="4352" width="9.140625" style="56"/>
    <col min="4353" max="4353" width="86.7109375" style="56" customWidth="1"/>
    <col min="4354" max="4355" width="20.85546875" style="56" customWidth="1"/>
    <col min="4356" max="4356" width="19.140625" style="56" customWidth="1"/>
    <col min="4357" max="4357" width="26.140625" style="56" customWidth="1"/>
    <col min="4358" max="4358" width="18.28515625" style="56" customWidth="1"/>
    <col min="4359" max="4608" width="9.140625" style="56"/>
    <col min="4609" max="4609" width="86.7109375" style="56" customWidth="1"/>
    <col min="4610" max="4611" width="20.85546875" style="56" customWidth="1"/>
    <col min="4612" max="4612" width="19.140625" style="56" customWidth="1"/>
    <col min="4613" max="4613" width="26.140625" style="56" customWidth="1"/>
    <col min="4614" max="4614" width="18.28515625" style="56" customWidth="1"/>
    <col min="4615" max="4864" width="9.140625" style="56"/>
    <col min="4865" max="4865" width="86.7109375" style="56" customWidth="1"/>
    <col min="4866" max="4867" width="20.85546875" style="56" customWidth="1"/>
    <col min="4868" max="4868" width="19.140625" style="56" customWidth="1"/>
    <col min="4869" max="4869" width="26.140625" style="56" customWidth="1"/>
    <col min="4870" max="4870" width="18.28515625" style="56" customWidth="1"/>
    <col min="4871" max="5120" width="9.140625" style="56"/>
    <col min="5121" max="5121" width="86.7109375" style="56" customWidth="1"/>
    <col min="5122" max="5123" width="20.85546875" style="56" customWidth="1"/>
    <col min="5124" max="5124" width="19.140625" style="56" customWidth="1"/>
    <col min="5125" max="5125" width="26.140625" style="56" customWidth="1"/>
    <col min="5126" max="5126" width="18.28515625" style="56" customWidth="1"/>
    <col min="5127" max="5376" width="9.140625" style="56"/>
    <col min="5377" max="5377" width="86.7109375" style="56" customWidth="1"/>
    <col min="5378" max="5379" width="20.85546875" style="56" customWidth="1"/>
    <col min="5380" max="5380" width="19.140625" style="56" customWidth="1"/>
    <col min="5381" max="5381" width="26.140625" style="56" customWidth="1"/>
    <col min="5382" max="5382" width="18.28515625" style="56" customWidth="1"/>
    <col min="5383" max="5632" width="9.140625" style="56"/>
    <col min="5633" max="5633" width="86.7109375" style="56" customWidth="1"/>
    <col min="5634" max="5635" width="20.85546875" style="56" customWidth="1"/>
    <col min="5636" max="5636" width="19.140625" style="56" customWidth="1"/>
    <col min="5637" max="5637" width="26.140625" style="56" customWidth="1"/>
    <col min="5638" max="5638" width="18.28515625" style="56" customWidth="1"/>
    <col min="5639" max="5888" width="9.140625" style="56"/>
    <col min="5889" max="5889" width="86.7109375" style="56" customWidth="1"/>
    <col min="5890" max="5891" width="20.85546875" style="56" customWidth="1"/>
    <col min="5892" max="5892" width="19.140625" style="56" customWidth="1"/>
    <col min="5893" max="5893" width="26.140625" style="56" customWidth="1"/>
    <col min="5894" max="5894" width="18.28515625" style="56" customWidth="1"/>
    <col min="5895" max="6144" width="9.140625" style="56"/>
    <col min="6145" max="6145" width="86.7109375" style="56" customWidth="1"/>
    <col min="6146" max="6147" width="20.85546875" style="56" customWidth="1"/>
    <col min="6148" max="6148" width="19.140625" style="56" customWidth="1"/>
    <col min="6149" max="6149" width="26.140625" style="56" customWidth="1"/>
    <col min="6150" max="6150" width="18.28515625" style="56" customWidth="1"/>
    <col min="6151" max="6400" width="9.140625" style="56"/>
    <col min="6401" max="6401" width="86.7109375" style="56" customWidth="1"/>
    <col min="6402" max="6403" width="20.85546875" style="56" customWidth="1"/>
    <col min="6404" max="6404" width="19.140625" style="56" customWidth="1"/>
    <col min="6405" max="6405" width="26.140625" style="56" customWidth="1"/>
    <col min="6406" max="6406" width="18.28515625" style="56" customWidth="1"/>
    <col min="6407" max="6656" width="9.140625" style="56"/>
    <col min="6657" max="6657" width="86.7109375" style="56" customWidth="1"/>
    <col min="6658" max="6659" width="20.85546875" style="56" customWidth="1"/>
    <col min="6660" max="6660" width="19.140625" style="56" customWidth="1"/>
    <col min="6661" max="6661" width="26.140625" style="56" customWidth="1"/>
    <col min="6662" max="6662" width="18.28515625" style="56" customWidth="1"/>
    <col min="6663" max="6912" width="9.140625" style="56"/>
    <col min="6913" max="6913" width="86.7109375" style="56" customWidth="1"/>
    <col min="6914" max="6915" width="20.85546875" style="56" customWidth="1"/>
    <col min="6916" max="6916" width="19.140625" style="56" customWidth="1"/>
    <col min="6917" max="6917" width="26.140625" style="56" customWidth="1"/>
    <col min="6918" max="6918" width="18.28515625" style="56" customWidth="1"/>
    <col min="6919" max="7168" width="9.140625" style="56"/>
    <col min="7169" max="7169" width="86.7109375" style="56" customWidth="1"/>
    <col min="7170" max="7171" width="20.85546875" style="56" customWidth="1"/>
    <col min="7172" max="7172" width="19.140625" style="56" customWidth="1"/>
    <col min="7173" max="7173" width="26.140625" style="56" customWidth="1"/>
    <col min="7174" max="7174" width="18.28515625" style="56" customWidth="1"/>
    <col min="7175" max="7424" width="9.140625" style="56"/>
    <col min="7425" max="7425" width="86.7109375" style="56" customWidth="1"/>
    <col min="7426" max="7427" width="20.85546875" style="56" customWidth="1"/>
    <col min="7428" max="7428" width="19.140625" style="56" customWidth="1"/>
    <col min="7429" max="7429" width="26.140625" style="56" customWidth="1"/>
    <col min="7430" max="7430" width="18.28515625" style="56" customWidth="1"/>
    <col min="7431" max="7680" width="9.140625" style="56"/>
    <col min="7681" max="7681" width="86.7109375" style="56" customWidth="1"/>
    <col min="7682" max="7683" width="20.85546875" style="56" customWidth="1"/>
    <col min="7684" max="7684" width="19.140625" style="56" customWidth="1"/>
    <col min="7685" max="7685" width="26.140625" style="56" customWidth="1"/>
    <col min="7686" max="7686" width="18.28515625" style="56" customWidth="1"/>
    <col min="7687" max="7936" width="9.140625" style="56"/>
    <col min="7937" max="7937" width="86.7109375" style="56" customWidth="1"/>
    <col min="7938" max="7939" width="20.85546875" style="56" customWidth="1"/>
    <col min="7940" max="7940" width="19.140625" style="56" customWidth="1"/>
    <col min="7941" max="7941" width="26.140625" style="56" customWidth="1"/>
    <col min="7942" max="7942" width="18.28515625" style="56" customWidth="1"/>
    <col min="7943" max="8192" width="9.140625" style="56"/>
    <col min="8193" max="8193" width="86.7109375" style="56" customWidth="1"/>
    <col min="8194" max="8195" width="20.85546875" style="56" customWidth="1"/>
    <col min="8196" max="8196" width="19.140625" style="56" customWidth="1"/>
    <col min="8197" max="8197" width="26.140625" style="56" customWidth="1"/>
    <col min="8198" max="8198" width="18.28515625" style="56" customWidth="1"/>
    <col min="8199" max="8448" width="9.140625" style="56"/>
    <col min="8449" max="8449" width="86.7109375" style="56" customWidth="1"/>
    <col min="8450" max="8451" width="20.85546875" style="56" customWidth="1"/>
    <col min="8452" max="8452" width="19.140625" style="56" customWidth="1"/>
    <col min="8453" max="8453" width="26.140625" style="56" customWidth="1"/>
    <col min="8454" max="8454" width="18.28515625" style="56" customWidth="1"/>
    <col min="8455" max="8704" width="9.140625" style="56"/>
    <col min="8705" max="8705" width="86.7109375" style="56" customWidth="1"/>
    <col min="8706" max="8707" width="20.85546875" style="56" customWidth="1"/>
    <col min="8708" max="8708" width="19.140625" style="56" customWidth="1"/>
    <col min="8709" max="8709" width="26.140625" style="56" customWidth="1"/>
    <col min="8710" max="8710" width="18.28515625" style="56" customWidth="1"/>
    <col min="8711" max="8960" width="9.140625" style="56"/>
    <col min="8961" max="8961" width="86.7109375" style="56" customWidth="1"/>
    <col min="8962" max="8963" width="20.85546875" style="56" customWidth="1"/>
    <col min="8964" max="8964" width="19.140625" style="56" customWidth="1"/>
    <col min="8965" max="8965" width="26.140625" style="56" customWidth="1"/>
    <col min="8966" max="8966" width="18.28515625" style="56" customWidth="1"/>
    <col min="8967" max="9216" width="9.140625" style="56"/>
    <col min="9217" max="9217" width="86.7109375" style="56" customWidth="1"/>
    <col min="9218" max="9219" width="20.85546875" style="56" customWidth="1"/>
    <col min="9220" max="9220" width="19.140625" style="56" customWidth="1"/>
    <col min="9221" max="9221" width="26.140625" style="56" customWidth="1"/>
    <col min="9222" max="9222" width="18.28515625" style="56" customWidth="1"/>
    <col min="9223" max="9472" width="9.140625" style="56"/>
    <col min="9473" max="9473" width="86.7109375" style="56" customWidth="1"/>
    <col min="9474" max="9475" width="20.85546875" style="56" customWidth="1"/>
    <col min="9476" max="9476" width="19.140625" style="56" customWidth="1"/>
    <col min="9477" max="9477" width="26.140625" style="56" customWidth="1"/>
    <col min="9478" max="9478" width="18.28515625" style="56" customWidth="1"/>
    <col min="9479" max="9728" width="9.140625" style="56"/>
    <col min="9729" max="9729" width="86.7109375" style="56" customWidth="1"/>
    <col min="9730" max="9731" width="20.85546875" style="56" customWidth="1"/>
    <col min="9732" max="9732" width="19.140625" style="56" customWidth="1"/>
    <col min="9733" max="9733" width="26.140625" style="56" customWidth="1"/>
    <col min="9734" max="9734" width="18.28515625" style="56" customWidth="1"/>
    <col min="9735" max="9984" width="9.140625" style="56"/>
    <col min="9985" max="9985" width="86.7109375" style="56" customWidth="1"/>
    <col min="9986" max="9987" width="20.85546875" style="56" customWidth="1"/>
    <col min="9988" max="9988" width="19.140625" style="56" customWidth="1"/>
    <col min="9989" max="9989" width="26.140625" style="56" customWidth="1"/>
    <col min="9990" max="9990" width="18.28515625" style="56" customWidth="1"/>
    <col min="9991" max="10240" width="9.140625" style="56"/>
    <col min="10241" max="10241" width="86.7109375" style="56" customWidth="1"/>
    <col min="10242" max="10243" width="20.85546875" style="56" customWidth="1"/>
    <col min="10244" max="10244" width="19.140625" style="56" customWidth="1"/>
    <col min="10245" max="10245" width="26.140625" style="56" customWidth="1"/>
    <col min="10246" max="10246" width="18.28515625" style="56" customWidth="1"/>
    <col min="10247" max="10496" width="9.140625" style="56"/>
    <col min="10497" max="10497" width="86.7109375" style="56" customWidth="1"/>
    <col min="10498" max="10499" width="20.85546875" style="56" customWidth="1"/>
    <col min="10500" max="10500" width="19.140625" style="56" customWidth="1"/>
    <col min="10501" max="10501" width="26.140625" style="56" customWidth="1"/>
    <col min="10502" max="10502" width="18.28515625" style="56" customWidth="1"/>
    <col min="10503" max="10752" width="9.140625" style="56"/>
    <col min="10753" max="10753" width="86.7109375" style="56" customWidth="1"/>
    <col min="10754" max="10755" width="20.85546875" style="56" customWidth="1"/>
    <col min="10756" max="10756" width="19.140625" style="56" customWidth="1"/>
    <col min="10757" max="10757" width="26.140625" style="56" customWidth="1"/>
    <col min="10758" max="10758" width="18.28515625" style="56" customWidth="1"/>
    <col min="10759" max="11008" width="9.140625" style="56"/>
    <col min="11009" max="11009" width="86.7109375" style="56" customWidth="1"/>
    <col min="11010" max="11011" width="20.85546875" style="56" customWidth="1"/>
    <col min="11012" max="11012" width="19.140625" style="56" customWidth="1"/>
    <col min="11013" max="11013" width="26.140625" style="56" customWidth="1"/>
    <col min="11014" max="11014" width="18.28515625" style="56" customWidth="1"/>
    <col min="11015" max="11264" width="9.140625" style="56"/>
    <col min="11265" max="11265" width="86.7109375" style="56" customWidth="1"/>
    <col min="11266" max="11267" width="20.85546875" style="56" customWidth="1"/>
    <col min="11268" max="11268" width="19.140625" style="56" customWidth="1"/>
    <col min="11269" max="11269" width="26.140625" style="56" customWidth="1"/>
    <col min="11270" max="11270" width="18.28515625" style="56" customWidth="1"/>
    <col min="11271" max="11520" width="9.140625" style="56"/>
    <col min="11521" max="11521" width="86.7109375" style="56" customWidth="1"/>
    <col min="11522" max="11523" width="20.85546875" style="56" customWidth="1"/>
    <col min="11524" max="11524" width="19.140625" style="56" customWidth="1"/>
    <col min="11525" max="11525" width="26.140625" style="56" customWidth="1"/>
    <col min="11526" max="11526" width="18.28515625" style="56" customWidth="1"/>
    <col min="11527" max="11776" width="9.140625" style="56"/>
    <col min="11777" max="11777" width="86.7109375" style="56" customWidth="1"/>
    <col min="11778" max="11779" width="20.85546875" style="56" customWidth="1"/>
    <col min="11780" max="11780" width="19.140625" style="56" customWidth="1"/>
    <col min="11781" max="11781" width="26.140625" style="56" customWidth="1"/>
    <col min="11782" max="11782" width="18.28515625" style="56" customWidth="1"/>
    <col min="11783" max="12032" width="9.140625" style="56"/>
    <col min="12033" max="12033" width="86.7109375" style="56" customWidth="1"/>
    <col min="12034" max="12035" width="20.85546875" style="56" customWidth="1"/>
    <col min="12036" max="12036" width="19.140625" style="56" customWidth="1"/>
    <col min="12037" max="12037" width="26.140625" style="56" customWidth="1"/>
    <col min="12038" max="12038" width="18.28515625" style="56" customWidth="1"/>
    <col min="12039" max="12288" width="9.140625" style="56"/>
    <col min="12289" max="12289" width="86.7109375" style="56" customWidth="1"/>
    <col min="12290" max="12291" width="20.85546875" style="56" customWidth="1"/>
    <col min="12292" max="12292" width="19.140625" style="56" customWidth="1"/>
    <col min="12293" max="12293" width="26.140625" style="56" customWidth="1"/>
    <col min="12294" max="12294" width="18.28515625" style="56" customWidth="1"/>
    <col min="12295" max="12544" width="9.140625" style="56"/>
    <col min="12545" max="12545" width="86.7109375" style="56" customWidth="1"/>
    <col min="12546" max="12547" width="20.85546875" style="56" customWidth="1"/>
    <col min="12548" max="12548" width="19.140625" style="56" customWidth="1"/>
    <col min="12549" max="12549" width="26.140625" style="56" customWidth="1"/>
    <col min="12550" max="12550" width="18.28515625" style="56" customWidth="1"/>
    <col min="12551" max="12800" width="9.140625" style="56"/>
    <col min="12801" max="12801" width="86.7109375" style="56" customWidth="1"/>
    <col min="12802" max="12803" width="20.85546875" style="56" customWidth="1"/>
    <col min="12804" max="12804" width="19.140625" style="56" customWidth="1"/>
    <col min="12805" max="12805" width="26.140625" style="56" customWidth="1"/>
    <col min="12806" max="12806" width="18.28515625" style="56" customWidth="1"/>
    <col min="12807" max="13056" width="9.140625" style="56"/>
    <col min="13057" max="13057" width="86.7109375" style="56" customWidth="1"/>
    <col min="13058" max="13059" width="20.85546875" style="56" customWidth="1"/>
    <col min="13060" max="13060" width="19.140625" style="56" customWidth="1"/>
    <col min="13061" max="13061" width="26.140625" style="56" customWidth="1"/>
    <col min="13062" max="13062" width="18.28515625" style="56" customWidth="1"/>
    <col min="13063" max="13312" width="9.140625" style="56"/>
    <col min="13313" max="13313" width="86.7109375" style="56" customWidth="1"/>
    <col min="13314" max="13315" width="20.85546875" style="56" customWidth="1"/>
    <col min="13316" max="13316" width="19.140625" style="56" customWidth="1"/>
    <col min="13317" max="13317" width="26.140625" style="56" customWidth="1"/>
    <col min="13318" max="13318" width="18.28515625" style="56" customWidth="1"/>
    <col min="13319" max="13568" width="9.140625" style="56"/>
    <col min="13569" max="13569" width="86.7109375" style="56" customWidth="1"/>
    <col min="13570" max="13571" width="20.85546875" style="56" customWidth="1"/>
    <col min="13572" max="13572" width="19.140625" style="56" customWidth="1"/>
    <col min="13573" max="13573" width="26.140625" style="56" customWidth="1"/>
    <col min="13574" max="13574" width="18.28515625" style="56" customWidth="1"/>
    <col min="13575" max="13824" width="9.140625" style="56"/>
    <col min="13825" max="13825" width="86.7109375" style="56" customWidth="1"/>
    <col min="13826" max="13827" width="20.85546875" style="56" customWidth="1"/>
    <col min="13828" max="13828" width="19.140625" style="56" customWidth="1"/>
    <col min="13829" max="13829" width="26.140625" style="56" customWidth="1"/>
    <col min="13830" max="13830" width="18.28515625" style="56" customWidth="1"/>
    <col min="13831" max="14080" width="9.140625" style="56"/>
    <col min="14081" max="14081" width="86.7109375" style="56" customWidth="1"/>
    <col min="14082" max="14083" width="20.85546875" style="56" customWidth="1"/>
    <col min="14084" max="14084" width="19.140625" style="56" customWidth="1"/>
    <col min="14085" max="14085" width="26.140625" style="56" customWidth="1"/>
    <col min="14086" max="14086" width="18.28515625" style="56" customWidth="1"/>
    <col min="14087" max="14336" width="9.140625" style="56"/>
    <col min="14337" max="14337" width="86.7109375" style="56" customWidth="1"/>
    <col min="14338" max="14339" width="20.85546875" style="56" customWidth="1"/>
    <col min="14340" max="14340" width="19.140625" style="56" customWidth="1"/>
    <col min="14341" max="14341" width="26.140625" style="56" customWidth="1"/>
    <col min="14342" max="14342" width="18.28515625" style="56" customWidth="1"/>
    <col min="14343" max="14592" width="9.140625" style="56"/>
    <col min="14593" max="14593" width="86.7109375" style="56" customWidth="1"/>
    <col min="14594" max="14595" width="20.85546875" style="56" customWidth="1"/>
    <col min="14596" max="14596" width="19.140625" style="56" customWidth="1"/>
    <col min="14597" max="14597" width="26.140625" style="56" customWidth="1"/>
    <col min="14598" max="14598" width="18.28515625" style="56" customWidth="1"/>
    <col min="14599" max="14848" width="9.140625" style="56"/>
    <col min="14849" max="14849" width="86.7109375" style="56" customWidth="1"/>
    <col min="14850" max="14851" width="20.85546875" style="56" customWidth="1"/>
    <col min="14852" max="14852" width="19.140625" style="56" customWidth="1"/>
    <col min="14853" max="14853" width="26.140625" style="56" customWidth="1"/>
    <col min="14854" max="14854" width="18.28515625" style="56" customWidth="1"/>
    <col min="14855" max="15104" width="9.140625" style="56"/>
    <col min="15105" max="15105" width="86.7109375" style="56" customWidth="1"/>
    <col min="15106" max="15107" width="20.85546875" style="56" customWidth="1"/>
    <col min="15108" max="15108" width="19.140625" style="56" customWidth="1"/>
    <col min="15109" max="15109" width="26.140625" style="56" customWidth="1"/>
    <col min="15110" max="15110" width="18.28515625" style="56" customWidth="1"/>
    <col min="15111" max="15360" width="9.140625" style="56"/>
    <col min="15361" max="15361" width="86.7109375" style="56" customWidth="1"/>
    <col min="15362" max="15363" width="20.85546875" style="56" customWidth="1"/>
    <col min="15364" max="15364" width="19.140625" style="56" customWidth="1"/>
    <col min="15365" max="15365" width="26.140625" style="56" customWidth="1"/>
    <col min="15366" max="15366" width="18.28515625" style="56" customWidth="1"/>
    <col min="15367" max="15616" width="9.140625" style="56"/>
    <col min="15617" max="15617" width="86.7109375" style="56" customWidth="1"/>
    <col min="15618" max="15619" width="20.85546875" style="56" customWidth="1"/>
    <col min="15620" max="15620" width="19.140625" style="56" customWidth="1"/>
    <col min="15621" max="15621" width="26.140625" style="56" customWidth="1"/>
    <col min="15622" max="15622" width="18.28515625" style="56" customWidth="1"/>
    <col min="15623" max="15872" width="9.140625" style="56"/>
    <col min="15873" max="15873" width="86.7109375" style="56" customWidth="1"/>
    <col min="15874" max="15875" width="20.85546875" style="56" customWidth="1"/>
    <col min="15876" max="15876" width="19.140625" style="56" customWidth="1"/>
    <col min="15877" max="15877" width="26.140625" style="56" customWidth="1"/>
    <col min="15878" max="15878" width="18.28515625" style="56" customWidth="1"/>
    <col min="15879" max="16128" width="9.140625" style="56"/>
    <col min="16129" max="16129" width="86.7109375" style="56" customWidth="1"/>
    <col min="16130" max="16131" width="20.85546875" style="56" customWidth="1"/>
    <col min="16132" max="16132" width="19.140625" style="56" customWidth="1"/>
    <col min="16133" max="16133" width="26.140625" style="56" customWidth="1"/>
    <col min="16134" max="16134" width="18.28515625" style="56" customWidth="1"/>
    <col min="16135" max="16384" width="9.140625" style="56"/>
  </cols>
  <sheetData>
    <row r="2" spans="1:256" s="51" customFormat="1" ht="16.5" thickBot="1" x14ac:dyDescent="0.3">
      <c r="A2" s="114" t="s">
        <v>79</v>
      </c>
      <c r="B2" s="114"/>
      <c r="C2" s="114"/>
      <c r="D2" s="114"/>
      <c r="E2" s="114"/>
      <c r="F2" s="115"/>
      <c r="G2" s="11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6.5" thickBot="1" x14ac:dyDescent="0.3">
      <c r="A3" s="53"/>
      <c r="B3" s="54" t="s">
        <v>9</v>
      </c>
      <c r="C3" s="54" t="s">
        <v>10</v>
      </c>
      <c r="D3" s="54" t="s">
        <v>11</v>
      </c>
      <c r="E3" s="55" t="s">
        <v>28</v>
      </c>
      <c r="G3" s="52"/>
    </row>
    <row r="4" spans="1:256" ht="16.5" thickBot="1" x14ac:dyDescent="0.3">
      <c r="A4" s="98" t="s">
        <v>80</v>
      </c>
      <c r="B4" s="57"/>
      <c r="C4" s="57"/>
      <c r="D4" s="57"/>
      <c r="E4" s="57"/>
    </row>
    <row r="5" spans="1:256" ht="16.5" thickBot="1" x14ac:dyDescent="0.3">
      <c r="A5" s="99" t="s">
        <v>81</v>
      </c>
      <c r="B5" s="57"/>
      <c r="C5" s="57"/>
      <c r="D5" s="57"/>
      <c r="E5" s="57"/>
    </row>
    <row r="6" spans="1:256" x14ac:dyDescent="0.25">
      <c r="A6" s="100" t="s">
        <v>82</v>
      </c>
      <c r="B6" s="105">
        <v>320</v>
      </c>
      <c r="C6" s="105">
        <v>320</v>
      </c>
      <c r="D6" s="105">
        <v>350</v>
      </c>
      <c r="E6" s="105"/>
    </row>
    <row r="7" spans="1:256" ht="16.5" thickBot="1" x14ac:dyDescent="0.3">
      <c r="A7" s="99" t="s">
        <v>83</v>
      </c>
      <c r="B7" s="106"/>
      <c r="C7" s="106"/>
      <c r="D7" s="106"/>
      <c r="E7" s="106"/>
    </row>
    <row r="8" spans="1:256" x14ac:dyDescent="0.25">
      <c r="A8" s="100" t="s">
        <v>84</v>
      </c>
      <c r="B8" s="105">
        <v>110</v>
      </c>
      <c r="C8" s="105">
        <v>110</v>
      </c>
      <c r="D8" s="105">
        <v>140</v>
      </c>
      <c r="E8" s="105"/>
    </row>
    <row r="9" spans="1:256" ht="16.5" thickBot="1" x14ac:dyDescent="0.3">
      <c r="A9" s="99" t="s">
        <v>85</v>
      </c>
      <c r="B9" s="106"/>
      <c r="C9" s="106"/>
      <c r="D9" s="106"/>
      <c r="E9" s="106"/>
    </row>
    <row r="10" spans="1:256" x14ac:dyDescent="0.25">
      <c r="A10" s="100" t="s">
        <v>86</v>
      </c>
      <c r="B10" s="105">
        <v>2600</v>
      </c>
      <c r="C10" s="105">
        <v>2300</v>
      </c>
      <c r="D10" s="105">
        <v>2600</v>
      </c>
      <c r="E10" s="105"/>
    </row>
    <row r="11" spans="1:256" ht="16.5" thickBot="1" x14ac:dyDescent="0.3">
      <c r="A11" s="99" t="s">
        <v>85</v>
      </c>
      <c r="B11" s="106"/>
      <c r="C11" s="106"/>
      <c r="D11" s="106"/>
      <c r="E11" s="106"/>
    </row>
    <row r="12" spans="1:256" ht="16.5" thickBot="1" x14ac:dyDescent="0.3">
      <c r="A12" s="99" t="s">
        <v>87</v>
      </c>
      <c r="B12" s="107"/>
      <c r="C12" s="107"/>
      <c r="D12" s="107"/>
      <c r="E12" s="107"/>
    </row>
    <row r="13" spans="1:256" x14ac:dyDescent="0.25">
      <c r="A13" s="100" t="s">
        <v>82</v>
      </c>
      <c r="B13" s="105">
        <v>130</v>
      </c>
      <c r="C13" s="105">
        <v>140</v>
      </c>
      <c r="D13" s="105">
        <v>150</v>
      </c>
      <c r="E13" s="105"/>
    </row>
    <row r="14" spans="1:256" ht="16.5" thickBot="1" x14ac:dyDescent="0.3">
      <c r="A14" s="99" t="s">
        <v>88</v>
      </c>
      <c r="B14" s="106"/>
      <c r="C14" s="106"/>
      <c r="D14" s="106"/>
      <c r="E14" s="106"/>
    </row>
    <row r="15" spans="1:256" ht="16.5" thickBot="1" x14ac:dyDescent="0.3">
      <c r="A15" s="99" t="s">
        <v>89</v>
      </c>
      <c r="B15" s="107">
        <v>70</v>
      </c>
      <c r="C15" s="107">
        <v>70</v>
      </c>
      <c r="D15" s="107">
        <v>70</v>
      </c>
      <c r="E15" s="107"/>
    </row>
    <row r="16" spans="1:256" ht="16.5" thickBot="1" x14ac:dyDescent="0.3">
      <c r="A16" s="99" t="s">
        <v>90</v>
      </c>
      <c r="B16" s="107">
        <v>2000</v>
      </c>
      <c r="C16" s="107">
        <v>2000</v>
      </c>
      <c r="D16" s="107">
        <v>2500</v>
      </c>
      <c r="E16" s="107"/>
    </row>
    <row r="17" spans="1:5" x14ac:dyDescent="0.25">
      <c r="A17" s="100" t="s">
        <v>91</v>
      </c>
      <c r="B17" s="105">
        <v>30</v>
      </c>
      <c r="C17" s="105">
        <v>30</v>
      </c>
      <c r="D17" s="105">
        <v>30</v>
      </c>
      <c r="E17" s="105"/>
    </row>
    <row r="18" spans="1:5" ht="16.5" thickBot="1" x14ac:dyDescent="0.3">
      <c r="A18" s="99"/>
      <c r="B18" s="106"/>
      <c r="C18" s="106"/>
      <c r="D18" s="106"/>
      <c r="E18" s="106"/>
    </row>
    <row r="19" spans="1:5" ht="16.5" thickBot="1" x14ac:dyDescent="0.3">
      <c r="A19" s="98" t="s">
        <v>28</v>
      </c>
      <c r="B19" s="108">
        <v>5710</v>
      </c>
      <c r="C19" s="108">
        <v>5710</v>
      </c>
      <c r="D19" s="108">
        <v>5710</v>
      </c>
      <c r="E19" s="108">
        <v>17130</v>
      </c>
    </row>
    <row r="20" spans="1:5" ht="16.5" thickBot="1" x14ac:dyDescent="0.3">
      <c r="A20" s="99"/>
      <c r="B20" s="107"/>
      <c r="C20" s="107"/>
      <c r="D20" s="107"/>
      <c r="E20" s="107"/>
    </row>
    <row r="21" spans="1:5" x14ac:dyDescent="0.25">
      <c r="A21" s="101" t="s">
        <v>92</v>
      </c>
      <c r="B21" s="105"/>
      <c r="C21" s="105"/>
      <c r="D21" s="105"/>
      <c r="E21" s="105"/>
    </row>
    <row r="22" spans="1:5" ht="16.5" thickBot="1" x14ac:dyDescent="0.3">
      <c r="A22" s="98" t="s">
        <v>67</v>
      </c>
      <c r="B22" s="106"/>
      <c r="C22" s="106"/>
      <c r="D22" s="106"/>
      <c r="E22" s="106"/>
    </row>
    <row r="23" spans="1:5" ht="16.5" thickBot="1" x14ac:dyDescent="0.3">
      <c r="A23" s="99" t="s">
        <v>81</v>
      </c>
      <c r="B23" s="107"/>
      <c r="C23" s="107"/>
      <c r="D23" s="107"/>
      <c r="E23" s="107"/>
    </row>
    <row r="24" spans="1:5" ht="16.5" thickBot="1" x14ac:dyDescent="0.3">
      <c r="A24" s="99" t="s">
        <v>93</v>
      </c>
      <c r="B24" s="107">
        <v>110</v>
      </c>
      <c r="C24" s="107">
        <v>125</v>
      </c>
      <c r="D24" s="107">
        <v>130</v>
      </c>
      <c r="E24" s="107"/>
    </row>
    <row r="25" spans="1:5" ht="16.5" thickBot="1" x14ac:dyDescent="0.3">
      <c r="A25" s="99" t="s">
        <v>94</v>
      </c>
      <c r="B25" s="107">
        <v>600</v>
      </c>
      <c r="C25" s="107">
        <v>525</v>
      </c>
      <c r="D25" s="107">
        <v>625</v>
      </c>
      <c r="E25" s="107"/>
    </row>
    <row r="26" spans="1:5" ht="16.5" thickBot="1" x14ac:dyDescent="0.3">
      <c r="A26" s="99" t="s">
        <v>95</v>
      </c>
      <c r="B26" s="107">
        <v>1000</v>
      </c>
      <c r="C26" s="107">
        <v>1230</v>
      </c>
      <c r="D26" s="107">
        <v>1270</v>
      </c>
      <c r="E26" s="107"/>
    </row>
    <row r="27" spans="1:5" ht="16.5" thickBot="1" x14ac:dyDescent="0.3">
      <c r="A27" s="99" t="s">
        <v>96</v>
      </c>
      <c r="B27" s="107"/>
      <c r="C27" s="107"/>
      <c r="D27" s="107"/>
      <c r="E27" s="107"/>
    </row>
    <row r="28" spans="1:5" ht="16.5" thickBot="1" x14ac:dyDescent="0.3">
      <c r="A28" s="99" t="s">
        <v>94</v>
      </c>
      <c r="B28" s="107">
        <v>325</v>
      </c>
      <c r="C28" s="107">
        <v>390</v>
      </c>
      <c r="D28" s="107">
        <v>406</v>
      </c>
      <c r="E28" s="107"/>
    </row>
    <row r="29" spans="1:5" ht="16.5" thickBot="1" x14ac:dyDescent="0.3">
      <c r="A29" s="98" t="s">
        <v>28</v>
      </c>
      <c r="B29" s="108">
        <v>1925</v>
      </c>
      <c r="C29" s="108">
        <v>2310</v>
      </c>
      <c r="D29" s="108">
        <v>2406</v>
      </c>
      <c r="E29" s="108">
        <v>6641</v>
      </c>
    </row>
    <row r="30" spans="1:5" ht="16.5" thickBot="1" x14ac:dyDescent="0.3">
      <c r="A30" s="99"/>
      <c r="B30" s="107"/>
      <c r="C30" s="107"/>
      <c r="D30" s="107"/>
      <c r="E30" s="107"/>
    </row>
    <row r="31" spans="1:5" ht="16.5" thickBot="1" x14ac:dyDescent="0.3">
      <c r="A31" s="98" t="s">
        <v>97</v>
      </c>
      <c r="B31" s="107"/>
      <c r="C31" s="107"/>
      <c r="D31" s="107"/>
      <c r="E31" s="107"/>
    </row>
    <row r="32" spans="1:5" x14ac:dyDescent="0.25">
      <c r="A32" s="100" t="s">
        <v>66</v>
      </c>
      <c r="B32" s="109">
        <v>229240</v>
      </c>
      <c r="C32" s="105">
        <v>343860.04</v>
      </c>
      <c r="D32" s="105">
        <v>278375</v>
      </c>
      <c r="E32" s="105"/>
    </row>
    <row r="33" spans="1:6" ht="16.5" thickBot="1" x14ac:dyDescent="0.3">
      <c r="A33" s="99" t="s">
        <v>67</v>
      </c>
      <c r="B33" s="107">
        <v>5</v>
      </c>
      <c r="C33" s="106"/>
      <c r="D33" s="106"/>
      <c r="E33" s="106"/>
    </row>
    <row r="34" spans="1:6" x14ac:dyDescent="0.25">
      <c r="A34" s="102" t="s">
        <v>98</v>
      </c>
      <c r="B34" s="105">
        <v>15500</v>
      </c>
      <c r="C34" s="105">
        <v>34387</v>
      </c>
      <c r="D34" s="105">
        <v>51580</v>
      </c>
      <c r="E34" s="105"/>
    </row>
    <row r="35" spans="1:6" ht="16.5" thickBot="1" x14ac:dyDescent="0.3">
      <c r="A35" s="99" t="s">
        <v>99</v>
      </c>
      <c r="B35" s="106"/>
      <c r="C35" s="106"/>
      <c r="D35" s="106"/>
      <c r="E35" s="106"/>
    </row>
    <row r="36" spans="1:6" x14ac:dyDescent="0.25">
      <c r="A36" s="100" t="s">
        <v>98</v>
      </c>
      <c r="B36" s="105">
        <v>1100</v>
      </c>
      <c r="C36" s="105">
        <v>5000</v>
      </c>
      <c r="D36" s="105">
        <v>11469</v>
      </c>
      <c r="E36" s="105"/>
    </row>
    <row r="37" spans="1:6" ht="16.5" thickBot="1" x14ac:dyDescent="0.3">
      <c r="A37" s="99" t="s">
        <v>100</v>
      </c>
      <c r="B37" s="106"/>
      <c r="C37" s="106"/>
      <c r="D37" s="106"/>
      <c r="E37" s="106"/>
    </row>
    <row r="38" spans="1:6" x14ac:dyDescent="0.25">
      <c r="A38" s="100" t="s">
        <v>101</v>
      </c>
      <c r="B38" s="110">
        <v>350</v>
      </c>
      <c r="C38" s="110">
        <v>698</v>
      </c>
      <c r="D38" s="110">
        <v>1035</v>
      </c>
      <c r="E38" s="105"/>
    </row>
    <row r="39" spans="1:6" ht="16.5" thickBot="1" x14ac:dyDescent="0.3">
      <c r="A39" s="99" t="s">
        <v>102</v>
      </c>
      <c r="B39" s="106"/>
      <c r="C39" s="106"/>
      <c r="D39" s="106"/>
      <c r="E39" s="106"/>
    </row>
    <row r="40" spans="1:6" ht="47.25" x14ac:dyDescent="0.25">
      <c r="A40" s="100" t="s">
        <v>103</v>
      </c>
      <c r="B40" s="110">
        <v>13</v>
      </c>
      <c r="C40" s="110">
        <v>8</v>
      </c>
      <c r="D40" s="110">
        <v>115</v>
      </c>
      <c r="E40" s="105"/>
    </row>
    <row r="41" spans="1:6" ht="16.5" thickBot="1" x14ac:dyDescent="0.3">
      <c r="A41" s="99"/>
      <c r="B41" s="106"/>
      <c r="C41" s="106"/>
      <c r="D41" s="106"/>
      <c r="E41" s="106"/>
    </row>
    <row r="42" spans="1:6" ht="16.5" thickBot="1" x14ac:dyDescent="0.3">
      <c r="A42" s="98" t="s">
        <v>28</v>
      </c>
      <c r="B42" s="108">
        <v>311</v>
      </c>
      <c r="C42" s="108">
        <v>695</v>
      </c>
      <c r="D42" s="108">
        <v>1147</v>
      </c>
      <c r="E42" s="108">
        <v>2153</v>
      </c>
    </row>
    <row r="43" spans="1:6" ht="16.5" thickBot="1" x14ac:dyDescent="0.3">
      <c r="A43" s="98" t="s">
        <v>18</v>
      </c>
      <c r="B43" s="108">
        <v>7946</v>
      </c>
      <c r="C43" s="108">
        <v>8715</v>
      </c>
      <c r="D43" s="108">
        <v>9263</v>
      </c>
      <c r="E43" s="108">
        <v>25924</v>
      </c>
    </row>
    <row r="45" spans="1:6" ht="16.5" thickBot="1" x14ac:dyDescent="0.3">
      <c r="A45" s="58" t="s">
        <v>104</v>
      </c>
      <c r="B45" s="58"/>
      <c r="C45" s="58"/>
      <c r="D45" s="58"/>
      <c r="E45" s="58"/>
      <c r="F45" s="58"/>
    </row>
    <row r="46" spans="1:6" ht="16.5" thickBot="1" x14ac:dyDescent="0.3">
      <c r="A46" s="59"/>
      <c r="B46" s="60" t="s">
        <v>105</v>
      </c>
      <c r="C46" s="60" t="s">
        <v>106</v>
      </c>
      <c r="D46" s="60" t="s">
        <v>107</v>
      </c>
      <c r="E46" s="60" t="s">
        <v>108</v>
      </c>
      <c r="F46" s="60" t="s">
        <v>28</v>
      </c>
    </row>
    <row r="47" spans="1:6" x14ac:dyDescent="0.25">
      <c r="A47" s="103" t="s">
        <v>109</v>
      </c>
      <c r="B47" s="111">
        <v>851480</v>
      </c>
      <c r="C47" s="111">
        <v>936633</v>
      </c>
      <c r="D47" s="111">
        <v>953662</v>
      </c>
      <c r="E47" s="111">
        <v>987721</v>
      </c>
      <c r="F47" s="111">
        <v>3729491</v>
      </c>
    </row>
    <row r="48" spans="1:6" ht="16.5" thickBot="1" x14ac:dyDescent="0.3">
      <c r="A48" s="104" t="s">
        <v>110</v>
      </c>
      <c r="B48" s="112"/>
      <c r="C48" s="112"/>
      <c r="D48" s="112"/>
      <c r="E48" s="112"/>
      <c r="F48" s="112"/>
    </row>
    <row r="49" spans="1:6" x14ac:dyDescent="0.25">
      <c r="A49" s="103" t="s">
        <v>111</v>
      </c>
      <c r="B49" s="111">
        <v>357561</v>
      </c>
      <c r="C49" s="111">
        <v>386175</v>
      </c>
      <c r="D49" s="111">
        <v>410071</v>
      </c>
      <c r="E49" s="111">
        <v>450426</v>
      </c>
      <c r="F49" s="111">
        <v>1611298</v>
      </c>
    </row>
    <row r="50" spans="1:6" ht="16.5" thickBot="1" x14ac:dyDescent="0.3">
      <c r="A50" s="104" t="s">
        <v>112</v>
      </c>
      <c r="B50" s="112"/>
      <c r="C50" s="112"/>
      <c r="D50" s="112"/>
      <c r="E50" s="112"/>
      <c r="F50" s="112"/>
    </row>
    <row r="51" spans="1:6" x14ac:dyDescent="0.25">
      <c r="A51" s="103" t="s">
        <v>113</v>
      </c>
      <c r="B51" s="111">
        <v>316745</v>
      </c>
      <c r="C51" s="111">
        <v>316744</v>
      </c>
      <c r="D51" s="111">
        <v>316743</v>
      </c>
      <c r="E51" s="111">
        <v>316744</v>
      </c>
      <c r="F51" s="111">
        <v>1266998</v>
      </c>
    </row>
    <row r="52" spans="1:6" ht="16.5" thickBot="1" x14ac:dyDescent="0.3">
      <c r="A52" s="104" t="s">
        <v>114</v>
      </c>
      <c r="B52" s="112"/>
      <c r="C52" s="112"/>
      <c r="D52" s="112"/>
      <c r="E52" s="112"/>
      <c r="F52" s="112"/>
    </row>
    <row r="53" spans="1:6" x14ac:dyDescent="0.25">
      <c r="A53" s="103" t="s">
        <v>115</v>
      </c>
      <c r="B53" s="111">
        <v>5386</v>
      </c>
      <c r="C53" s="111">
        <v>6463</v>
      </c>
      <c r="D53" s="111">
        <v>7756</v>
      </c>
      <c r="E53" s="111">
        <v>9307</v>
      </c>
      <c r="F53" s="111">
        <v>28912</v>
      </c>
    </row>
    <row r="54" spans="1:6" ht="16.5" thickBot="1" x14ac:dyDescent="0.3">
      <c r="A54" s="104" t="s">
        <v>116</v>
      </c>
      <c r="B54" s="112"/>
      <c r="C54" s="112"/>
      <c r="D54" s="112"/>
      <c r="E54" s="112"/>
      <c r="F54" s="112"/>
    </row>
    <row r="55" spans="1:6" ht="16.5" thickBot="1" x14ac:dyDescent="0.3">
      <c r="A55" s="104" t="s">
        <v>97</v>
      </c>
      <c r="B55" s="113">
        <v>2150</v>
      </c>
      <c r="C55" s="113">
        <v>2156</v>
      </c>
      <c r="D55" s="113">
        <v>2156</v>
      </c>
      <c r="E55" s="113">
        <v>2156</v>
      </c>
      <c r="F55" s="113">
        <v>8616</v>
      </c>
    </row>
    <row r="58" spans="1:6" ht="16.5" thickBot="1" x14ac:dyDescent="0.3">
      <c r="A58" s="61" t="s">
        <v>117</v>
      </c>
      <c r="B58" s="61"/>
      <c r="C58" s="61"/>
      <c r="D58" s="61"/>
      <c r="E58" s="61"/>
      <c r="F58" s="61"/>
    </row>
    <row r="59" spans="1:6" ht="16.5" thickBot="1" x14ac:dyDescent="0.3">
      <c r="A59" s="62"/>
      <c r="B59" s="63" t="s">
        <v>105</v>
      </c>
      <c r="C59" s="63" t="s">
        <v>106</v>
      </c>
      <c r="D59" s="63" t="s">
        <v>107</v>
      </c>
      <c r="E59" s="63" t="s">
        <v>108</v>
      </c>
      <c r="F59" s="63" t="s">
        <v>28</v>
      </c>
    </row>
    <row r="60" spans="1:6" ht="16.5" thickBot="1" x14ac:dyDescent="0.3">
      <c r="A60" s="64" t="s">
        <v>110</v>
      </c>
      <c r="B60" s="94">
        <v>851474</v>
      </c>
      <c r="C60" s="94">
        <v>936622</v>
      </c>
      <c r="D60" s="94">
        <v>953653</v>
      </c>
      <c r="E60" s="94">
        <v>987712</v>
      </c>
      <c r="F60" s="94">
        <v>3729462</v>
      </c>
    </row>
    <row r="61" spans="1:6" ht="16.5" thickBot="1" x14ac:dyDescent="0.3">
      <c r="A61" s="64" t="s">
        <v>118</v>
      </c>
      <c r="B61" s="94">
        <v>608333</v>
      </c>
      <c r="C61" s="94">
        <v>669164</v>
      </c>
      <c r="D61" s="94">
        <v>681333</v>
      </c>
      <c r="E61" s="94">
        <v>705664</v>
      </c>
      <c r="F61" s="94">
        <v>2664495</v>
      </c>
    </row>
    <row r="62" spans="1:6" x14ac:dyDescent="0.25">
      <c r="A62" s="65" t="s">
        <v>119</v>
      </c>
      <c r="B62" s="95">
        <v>243142</v>
      </c>
      <c r="C62" s="95">
        <v>267457</v>
      </c>
      <c r="D62" s="95">
        <v>272320</v>
      </c>
      <c r="E62" s="95">
        <v>282045</v>
      </c>
      <c r="F62" s="95">
        <v>1064966</v>
      </c>
    </row>
    <row r="63" spans="1:6" ht="16.5" thickBot="1" x14ac:dyDescent="0.3">
      <c r="A63" s="66" t="s">
        <v>120</v>
      </c>
      <c r="B63" s="96"/>
      <c r="C63" s="96"/>
      <c r="D63" s="96"/>
      <c r="E63" s="96"/>
      <c r="F63" s="96"/>
    </row>
    <row r="64" spans="1:6" ht="16.5" thickBot="1" x14ac:dyDescent="0.3">
      <c r="A64" s="64"/>
      <c r="B64" s="94"/>
      <c r="C64" s="94"/>
      <c r="D64" s="94"/>
      <c r="E64" s="94"/>
      <c r="F64" s="94"/>
    </row>
    <row r="65" spans="1:6" ht="16.5" thickBot="1" x14ac:dyDescent="0.3">
      <c r="A65" s="64" t="s">
        <v>121</v>
      </c>
      <c r="B65" s="94"/>
      <c r="C65" s="94"/>
      <c r="D65" s="94"/>
      <c r="E65" s="94"/>
      <c r="F65" s="94"/>
    </row>
    <row r="66" spans="1:6" ht="16.5" thickBot="1" x14ac:dyDescent="0.3">
      <c r="A66" s="64" t="s">
        <v>122</v>
      </c>
      <c r="B66" s="94">
        <v>17130</v>
      </c>
      <c r="C66" s="94">
        <v>17130</v>
      </c>
      <c r="D66" s="94">
        <v>17130</v>
      </c>
      <c r="E66" s="94">
        <v>17130</v>
      </c>
      <c r="F66" s="94">
        <v>68520</v>
      </c>
    </row>
    <row r="67" spans="1:6" ht="16.5" thickBot="1" x14ac:dyDescent="0.3">
      <c r="A67" s="64" t="s">
        <v>123</v>
      </c>
      <c r="B67" s="94">
        <v>6643</v>
      </c>
      <c r="C67" s="94">
        <v>6975</v>
      </c>
      <c r="D67" s="94">
        <v>7322</v>
      </c>
      <c r="E67" s="94">
        <v>7685</v>
      </c>
      <c r="F67" s="94">
        <v>28630</v>
      </c>
    </row>
    <row r="68" spans="1:6" ht="16.5" thickBot="1" x14ac:dyDescent="0.3">
      <c r="A68" s="64" t="s">
        <v>97</v>
      </c>
      <c r="B68" s="94">
        <v>2153</v>
      </c>
      <c r="C68" s="94">
        <v>2153</v>
      </c>
      <c r="D68" s="94">
        <v>2153</v>
      </c>
      <c r="E68" s="94">
        <v>2153</v>
      </c>
      <c r="F68" s="94">
        <v>8655</v>
      </c>
    </row>
    <row r="69" spans="1:6" x14ac:dyDescent="0.25">
      <c r="A69" s="65" t="s">
        <v>28</v>
      </c>
      <c r="B69" s="95">
        <v>25924</v>
      </c>
      <c r="C69" s="95">
        <v>26255</v>
      </c>
      <c r="D69" s="95">
        <v>26603</v>
      </c>
      <c r="E69" s="95">
        <v>26969</v>
      </c>
      <c r="F69" s="95">
        <v>105751</v>
      </c>
    </row>
    <row r="70" spans="1:6" ht="16.5" thickBot="1" x14ac:dyDescent="0.3">
      <c r="A70" s="66" t="s">
        <v>124</v>
      </c>
      <c r="B70" s="96"/>
      <c r="C70" s="96"/>
      <c r="D70" s="96"/>
      <c r="E70" s="96"/>
      <c r="F70" s="96"/>
    </row>
    <row r="71" spans="1:6" ht="16.5" thickBot="1" x14ac:dyDescent="0.3">
      <c r="A71" s="64"/>
      <c r="B71" s="94"/>
      <c r="C71" s="94"/>
      <c r="D71" s="94"/>
      <c r="E71" s="94"/>
      <c r="F71" s="94"/>
    </row>
    <row r="72" spans="1:6" ht="16.5" thickBot="1" x14ac:dyDescent="0.3">
      <c r="A72" s="66" t="s">
        <v>125</v>
      </c>
      <c r="B72" s="97">
        <v>217220</v>
      </c>
      <c r="C72" s="97">
        <v>241205</v>
      </c>
      <c r="D72" s="97">
        <v>245720</v>
      </c>
      <c r="E72" s="97">
        <v>255055</v>
      </c>
      <c r="F72" s="97">
        <v>959255</v>
      </c>
    </row>
    <row r="73" spans="1:6" ht="16.5" thickBot="1" x14ac:dyDescent="0.3">
      <c r="A73" s="64"/>
      <c r="B73" s="94"/>
      <c r="C73" s="94"/>
      <c r="D73" s="94"/>
      <c r="E73" s="94"/>
      <c r="F73" s="94"/>
    </row>
  </sheetData>
  <mergeCells count="55">
    <mergeCell ref="B62:B63"/>
    <mergeCell ref="C62:C63"/>
    <mergeCell ref="D62:D63"/>
    <mergeCell ref="E62:E63"/>
    <mergeCell ref="F62:F63"/>
    <mergeCell ref="B69:B70"/>
    <mergeCell ref="C69:C70"/>
    <mergeCell ref="D69:D70"/>
    <mergeCell ref="E69:E70"/>
    <mergeCell ref="F69:F70"/>
    <mergeCell ref="B40:B41"/>
    <mergeCell ref="C40:C41"/>
    <mergeCell ref="D40:D41"/>
    <mergeCell ref="E40:E41"/>
    <mergeCell ref="A45:F45"/>
    <mergeCell ref="A58:F58"/>
    <mergeCell ref="B36:B37"/>
    <mergeCell ref="C36:C37"/>
    <mergeCell ref="D36:D37"/>
    <mergeCell ref="E36:E37"/>
    <mergeCell ref="B38:B39"/>
    <mergeCell ref="C38:C39"/>
    <mergeCell ref="D38:D39"/>
    <mergeCell ref="E38:E39"/>
    <mergeCell ref="C32:C33"/>
    <mergeCell ref="D32:D33"/>
    <mergeCell ref="E32:E33"/>
    <mergeCell ref="B34:B35"/>
    <mergeCell ref="C34:C35"/>
    <mergeCell ref="D34:D35"/>
    <mergeCell ref="E34:E35"/>
    <mergeCell ref="B17:B18"/>
    <mergeCell ref="C17:C18"/>
    <mergeCell ref="D17:D18"/>
    <mergeCell ref="E17:E18"/>
    <mergeCell ref="B21:B22"/>
    <mergeCell ref="C21:C22"/>
    <mergeCell ref="D21:D22"/>
    <mergeCell ref="E21:E22"/>
    <mergeCell ref="B10:B11"/>
    <mergeCell ref="C10:C11"/>
    <mergeCell ref="D10:D11"/>
    <mergeCell ref="E10:E11"/>
    <mergeCell ref="B13:B14"/>
    <mergeCell ref="C13:C14"/>
    <mergeCell ref="D13:D14"/>
    <mergeCell ref="E13:E14"/>
    <mergeCell ref="B6:B7"/>
    <mergeCell ref="C6:C7"/>
    <mergeCell ref="D6:D7"/>
    <mergeCell ref="E6:E7"/>
    <mergeCell ref="B8:B9"/>
    <mergeCell ref="C8:C9"/>
    <mergeCell ref="D8:D9"/>
    <mergeCell ref="E8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 labour cost</vt:lpstr>
      <vt:lpstr>Raw material usage </vt:lpstr>
      <vt:lpstr>Factory overhead</vt:lpstr>
      <vt:lpstr>Assessment 3</vt:lpstr>
      <vt:lpstr>Assessment 4</vt:lpstr>
      <vt:lpstr>Assessment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2022-07-19T00:13:16Z</dcterms:created>
  <dcterms:modified xsi:type="dcterms:W3CDTF">2022-07-19T00:55:41Z</dcterms:modified>
</cp:coreProperties>
</file>